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V:\Goran\FINALNE PODLOGE\19.Ostalo\troškovnik\troškovnici 26.3\"/>
    </mc:Choice>
  </mc:AlternateContent>
  <xr:revisionPtr revIDLastSave="0" documentId="13_ncr:1_{1786A32B-12F9-4405-AB19-8A45FCBF1FD8}" xr6:coauthVersionLast="41" xr6:coauthVersionMax="41" xr10:uidLastSave="{00000000-0000-0000-0000-000000000000}"/>
  <bookViews>
    <workbookView xWindow="-120" yWindow="-120" windowWidth="29040" windowHeight="17640" tabRatio="707" firstSheet="1" activeTab="7" xr2:uid="{00000000-000D-0000-FFFF-FFFF00000000}"/>
  </bookViews>
  <sheets>
    <sheet name="NASLOVNA" sheetId="33" r:id="rId1"/>
    <sheet name="OPĆI UVJETI" sheetId="34" r:id="rId2"/>
    <sheet name="1. RUŠENJE I DEMONTAŽA" sheetId="26" r:id="rId3"/>
    <sheet name="2.ZAMJENA VANJSKE STOLARIJE" sheetId="11" r:id="rId4"/>
    <sheet name="3.FASADERSKI RADOVI" sheetId="28" r:id="rId5"/>
    <sheet name="4.IZOLATERSKI RADOVI" sheetId="30" r:id="rId6"/>
    <sheet name="5.OSTALI RADOVI" sheetId="31" r:id="rId7"/>
    <sheet name="REKAPITULACIJA" sheetId="32" r:id="rId8"/>
  </sheets>
  <definedNames>
    <definedName name="_xlnm.Print_Area" localSheetId="2">'1. RUŠENJE I DEMONTAŽA'!$A$1:$F$15</definedName>
    <definedName name="_xlnm.Print_Area" localSheetId="3">'2.ZAMJENA VANJSKE STOLARIJE'!$A$1:$F$102</definedName>
    <definedName name="_xlnm.Print_Area" localSheetId="4">'3.FASADERSKI RADOVI'!$A$1:$F$22</definedName>
    <definedName name="_xlnm.Print_Area" localSheetId="5">'4.IZOLATERSKI RADOVI'!$A$1:$F$16</definedName>
    <definedName name="_xlnm.Print_Area" localSheetId="6">'5.OSTALI RADOVI'!$A$1:$F$8</definedName>
    <definedName name="_xlnm.Print_Area" localSheetId="0">NASLOVNA!$A$1:$I$45</definedName>
    <definedName name="_xlnm.Print_Area" localSheetId="1">'OPĆI UVJETI'!$A$3:$D$15</definedName>
    <definedName name="_xlnm.Print_Area" localSheetId="7">REKAPITULACIJA!$A$1:$C$11</definedName>
  </definedNames>
  <calcPr calcId="181029"/>
</workbook>
</file>

<file path=xl/calcChain.xml><?xml version="1.0" encoding="utf-8"?>
<calcChain xmlns="http://schemas.openxmlformats.org/spreadsheetml/2006/main">
  <c r="F10" i="30" l="1"/>
  <c r="F9" i="30"/>
  <c r="F8" i="30"/>
  <c r="F6" i="30"/>
  <c r="F4" i="30"/>
  <c r="F72" i="11" l="1"/>
  <c r="F71" i="11"/>
  <c r="F70" i="11"/>
  <c r="F69" i="11"/>
  <c r="F41" i="11"/>
  <c r="F98" i="11" l="1"/>
  <c r="F97" i="11"/>
  <c r="F96" i="11"/>
  <c r="F95" i="11"/>
  <c r="F94" i="11"/>
  <c r="F93" i="11"/>
  <c r="F92" i="11"/>
  <c r="F68" i="11"/>
  <c r="F67" i="11"/>
  <c r="F66" i="11"/>
  <c r="F91" i="11"/>
  <c r="F65" i="11"/>
  <c r="F89" i="11"/>
  <c r="F64" i="11"/>
  <c r="F86" i="11"/>
  <c r="F85" i="11"/>
  <c r="F84" i="11"/>
  <c r="F83" i="11"/>
  <c r="F82" i="11"/>
  <c r="F81" i="11"/>
  <c r="F80" i="11"/>
  <c r="F79" i="11"/>
  <c r="F78" i="11"/>
  <c r="F77" i="11"/>
  <c r="F76" i="11"/>
  <c r="F75" i="11"/>
  <c r="F74" i="11"/>
  <c r="F62" i="11"/>
  <c r="F61" i="11"/>
  <c r="F60" i="11"/>
  <c r="F59" i="11"/>
  <c r="F58" i="11"/>
  <c r="F57" i="11"/>
  <c r="F56" i="11"/>
  <c r="F55" i="11"/>
  <c r="F54" i="11"/>
  <c r="F53" i="11"/>
  <c r="F52" i="11"/>
  <c r="F51" i="11"/>
  <c r="F50" i="11"/>
  <c r="F49" i="11"/>
  <c r="F13" i="26"/>
  <c r="G14" i="30" l="1"/>
  <c r="D7" i="32" s="1"/>
  <c r="G102" i="11"/>
  <c r="D5" i="32" s="1"/>
  <c r="F5" i="31" l="1"/>
  <c r="F37" i="11" l="1"/>
  <c r="F4" i="31" l="1"/>
  <c r="F6" i="31" l="1"/>
  <c r="G6" i="31"/>
  <c r="D8" i="32" s="1"/>
  <c r="F13" i="28"/>
  <c r="D7" i="28"/>
  <c r="D8" i="28" s="1"/>
  <c r="F20" i="28" l="1"/>
  <c r="G20" i="28" s="1"/>
  <c r="F13" i="30" l="1"/>
  <c r="F12" i="30"/>
  <c r="D19" i="28" l="1"/>
  <c r="F19" i="28" s="1"/>
  <c r="G19" i="28" s="1"/>
  <c r="F18" i="28"/>
  <c r="G18" i="28" s="1"/>
  <c r="F14" i="26" l="1"/>
  <c r="F45" i="11" l="1"/>
  <c r="F44" i="11"/>
  <c r="F43" i="11"/>
  <c r="F40" i="11"/>
  <c r="F90" i="11"/>
  <c r="F38" i="11"/>
  <c r="F36" i="11"/>
  <c r="F35" i="11"/>
  <c r="F34" i="11"/>
  <c r="F33" i="11"/>
  <c r="F32" i="11"/>
  <c r="F31" i="11"/>
  <c r="F30" i="11"/>
  <c r="F29" i="11"/>
  <c r="F28" i="11"/>
  <c r="F27" i="11"/>
  <c r="F26" i="11"/>
  <c r="F25" i="11"/>
  <c r="F24" i="11"/>
  <c r="F23" i="11"/>
  <c r="F12" i="26" l="1"/>
  <c r="F11" i="26"/>
  <c r="F10" i="26" l="1"/>
  <c r="F9" i="26" l="1"/>
  <c r="F8" i="28" l="1"/>
  <c r="F8" i="26" l="1"/>
  <c r="F7" i="26"/>
  <c r="F4" i="26"/>
  <c r="F5" i="26"/>
  <c r="G15" i="26" l="1"/>
  <c r="D4" i="32" s="1"/>
  <c r="D17" i="28"/>
  <c r="F6" i="26" l="1"/>
  <c r="F15" i="26" s="1"/>
  <c r="F100" i="11" l="1"/>
  <c r="F101" i="11"/>
  <c r="F99" i="11"/>
  <c r="F12" i="11" l="1"/>
  <c r="F13" i="11"/>
  <c r="F14" i="11"/>
  <c r="F15" i="11"/>
  <c r="F16" i="11"/>
  <c r="F17" i="11"/>
  <c r="F18" i="11"/>
  <c r="F19" i="11"/>
  <c r="F20" i="11"/>
  <c r="F21" i="11"/>
  <c r="F22" i="11"/>
  <c r="F11" i="11"/>
  <c r="F6" i="28" l="1"/>
  <c r="F11" i="30"/>
  <c r="F14" i="30" l="1"/>
  <c r="C7" i="32" s="1"/>
  <c r="C8" i="32"/>
  <c r="F17" i="28" l="1"/>
  <c r="G17" i="28" s="1"/>
  <c r="F16" i="28"/>
  <c r="G16" i="28" s="1"/>
  <c r="G21" i="28" s="1"/>
  <c r="D6" i="32" s="1"/>
  <c r="D9" i="32" s="1"/>
  <c r="F10" i="28"/>
  <c r="D9" i="28"/>
  <c r="F9" i="28" s="1"/>
  <c r="C4" i="32"/>
  <c r="F7" i="28" l="1"/>
  <c r="F21" i="28" s="1"/>
  <c r="C6" i="32" l="1"/>
  <c r="F4" i="11"/>
  <c r="F102" i="11" s="1"/>
  <c r="C5" i="32" l="1"/>
  <c r="C9" i="32" s="1"/>
</calcChain>
</file>

<file path=xl/sharedStrings.xml><?xml version="1.0" encoding="utf-8"?>
<sst xmlns="http://schemas.openxmlformats.org/spreadsheetml/2006/main" count="393" uniqueCount="178">
  <si>
    <t>R.Br.</t>
  </si>
  <si>
    <t>Opis stavke</t>
  </si>
  <si>
    <t>MJ</t>
  </si>
  <si>
    <t>Količina</t>
  </si>
  <si>
    <t>Cijena/MJ</t>
  </si>
  <si>
    <t>Iznos</t>
  </si>
  <si>
    <t>paušal</t>
  </si>
  <si>
    <r>
      <t>m</t>
    </r>
    <r>
      <rPr>
        <vertAlign val="superscript"/>
        <sz val="11"/>
        <color theme="1"/>
        <rFont val="Calibri"/>
        <family val="2"/>
        <charset val="238"/>
        <scheme val="minor"/>
      </rPr>
      <t>2</t>
    </r>
  </si>
  <si>
    <t>UKUPNO:</t>
  </si>
  <si>
    <t>m'</t>
  </si>
  <si>
    <t>UKUPNO</t>
  </si>
  <si>
    <t>VANJSKA STOLARIJA</t>
  </si>
  <si>
    <t>Jed. cijena</t>
  </si>
  <si>
    <t>kom</t>
  </si>
  <si>
    <t>m2</t>
  </si>
  <si>
    <t>I.</t>
  </si>
  <si>
    <t>RUŠENJE I DEMONTAŽA</t>
  </si>
  <si>
    <t>1.1.</t>
  </si>
  <si>
    <t>1.2.</t>
  </si>
  <si>
    <t>1.4.</t>
  </si>
  <si>
    <t>1.5.</t>
  </si>
  <si>
    <t>1.6.</t>
  </si>
  <si>
    <t>1.7.</t>
  </si>
  <si>
    <t>II.</t>
  </si>
  <si>
    <t>tip 1</t>
  </si>
  <si>
    <t>tip 2</t>
  </si>
  <si>
    <t>tip 3</t>
  </si>
  <si>
    <t>tip 4</t>
  </si>
  <si>
    <t>tip 5</t>
  </si>
  <si>
    <t>tip 6</t>
  </si>
  <si>
    <t>tip 7</t>
  </si>
  <si>
    <t>tip 8</t>
  </si>
  <si>
    <t>tip 10</t>
  </si>
  <si>
    <t>tip 11</t>
  </si>
  <si>
    <t>tip 9</t>
  </si>
  <si>
    <t>tip 12</t>
  </si>
  <si>
    <t>tip 13</t>
  </si>
  <si>
    <t>tip 14</t>
  </si>
  <si>
    <t>tip 15</t>
  </si>
  <si>
    <t>tip 16</t>
  </si>
  <si>
    <t>tip 18</t>
  </si>
  <si>
    <t>tip 17</t>
  </si>
  <si>
    <t>tip 19</t>
  </si>
  <si>
    <t>1.3.</t>
  </si>
  <si>
    <t>III.</t>
  </si>
  <si>
    <t>FASADERSKI RADOVI</t>
  </si>
  <si>
    <r>
      <t>Priprema fasadne površine za postavu ETICS fasadnog sustava na način da se otuču svi ispucali i slaboodrživi dijelovi fasade te pranjem  od organskih nakupina i nečistoća primjenom visokotlačnog perača za pranje pod pritiskom vode. Maksimalni tlak vode prilikom ispiranja je 200 bar-a.</t>
    </r>
    <r>
      <rPr>
        <b/>
        <sz val="11"/>
        <rFont val="Calibri"/>
        <family val="2"/>
        <charset val="238"/>
        <scheme val="minor"/>
      </rPr>
      <t xml:space="preserve"> Prije otucanja i pranja, potrebno je adekvatno zaštititi novopostavljenu stolariju na objektu, na način da se ista ne ošteti niti zaprlja.</t>
    </r>
    <r>
      <rPr>
        <sz val="11"/>
        <rFont val="Calibri"/>
        <family val="2"/>
        <charset val="238"/>
        <scheme val="minor"/>
      </rPr>
      <t xml:space="preserve"> Ukoliko dođe do bilo kakvog oštećenja stolarije uslijed neadekvatno izvedenih pripremnih radova, sav trošak snosi tvrtka koja izvodi predmetne radove. Nakon pranja potrebno je ostaviti podlogu da se osuši a zaštitu na prozorima je potrebno skinuti, nakon obavljenih pripremnih radova, kako bi korisnici iste mogli nesmetano koristiti.</t>
    </r>
  </si>
  <si>
    <t>IZOLATERSKI RADOVI</t>
  </si>
  <si>
    <t>1.8.</t>
  </si>
  <si>
    <t>IV.</t>
  </si>
  <si>
    <t>V.</t>
  </si>
  <si>
    <t>OSTALI RADOVI</t>
  </si>
  <si>
    <t>Dobava, montaža i demontaža lagane fasadne skele sa postavom skelskog platna po cijeloj vanjskoj površini čime se spriječava direktan utjecaj sunčevih zraka, vjetra i oborina. Skelu planirati do primopredaje radova, sa uključenim svim elementima zaštite na radu, natkrivanje ulaza u zgradu, korištenje skele od trećih strana ukoliko se ukaže potreba, projekt i atest skele, kontrolni list skele i ograđivanje gradilišta. Skelu je potrebno postaviti sukladno pravilima zaštite na radu i projektu skele.</t>
  </si>
  <si>
    <t xml:space="preserve">1.1. </t>
  </si>
  <si>
    <t xml:space="preserve">1.2. </t>
  </si>
  <si>
    <t>Osiguranje područja rada odgovarajućim znakovima upozorenja o izvođenju radova, sve u skladu sa Zakonom o zaštiti na radu. Znakovi se postavljaju kako izvan zgrade, tako i u zgradi ili bliže njoj na mjestima na kojima je to neophodno.</t>
  </si>
  <si>
    <t xml:space="preserve">1.3. </t>
  </si>
  <si>
    <t xml:space="preserve">1.4. </t>
  </si>
  <si>
    <t xml:space="preserve">1.5. </t>
  </si>
  <si>
    <t xml:space="preserve">1.6. </t>
  </si>
  <si>
    <t>Sanacija unutarnjih klupčica prosječne širine 18 cm. Stavka obuhvaća potrebite radove kojima će se nakon zamjene vanjske stolarije unutarnje klupice dovesti u stanje jednako ili bolje u odnosu na zatečeno stanje prije obnove. Potrebiti radovi mogu obuhvaćati zaštitu postojećih klupica od oštećenja, sanaciju oštećenja ili zamjenu oštećenih klupica novim klupicama jednake ili bolje kvalitete (otpornost na habanje, otpornost na sredstva za čišćenje)  od postojećih. </t>
  </si>
  <si>
    <t xml:space="preserve">1.7. </t>
  </si>
  <si>
    <t>komplet</t>
  </si>
  <si>
    <t xml:space="preserve">1.8. </t>
  </si>
  <si>
    <t xml:space="preserve">1.9. </t>
  </si>
  <si>
    <t xml:space="preserve">1.10. </t>
  </si>
  <si>
    <t>A zgrada</t>
  </si>
  <si>
    <t>tip 20</t>
  </si>
  <si>
    <t>tip 21</t>
  </si>
  <si>
    <t>tip 22</t>
  </si>
  <si>
    <t>tip 23</t>
  </si>
  <si>
    <t>tip 24</t>
  </si>
  <si>
    <t>tip 25</t>
  </si>
  <si>
    <t>tip 26</t>
  </si>
  <si>
    <t>tip 27</t>
  </si>
  <si>
    <t>tip 28</t>
  </si>
  <si>
    <t>tip 29</t>
  </si>
  <si>
    <t>tip 30</t>
  </si>
  <si>
    <t>tip 31</t>
  </si>
  <si>
    <t>tip 32</t>
  </si>
  <si>
    <t>tip 33</t>
  </si>
  <si>
    <t>tip 34</t>
  </si>
  <si>
    <t>tip 35</t>
  </si>
  <si>
    <t>tip 36</t>
  </si>
  <si>
    <t>B1, B2, B3 zgrade</t>
  </si>
  <si>
    <t>D zgrada</t>
  </si>
  <si>
    <t xml:space="preserve">Demontaža postojećih limenih prozorskih klupčica razvijene širine 12 cm. Stavka uključuje sav potreban rad, alat, utovar u kamion i odvoz na gradski deponij. </t>
  </si>
  <si>
    <t>Predviđa s sanacija svih oštećenih površina iz prethodne stavke. Mjestimično struganje na pozicijama na kojima se utvrdi da je to potrebno. Prijenos, utovar i odvoz ostruganog materijala na za to predviđenu gradilišni deponij. Dobava svog potrebnog materijala, impregnacija, kitanje i dvokratno gletanje ostruganih površina iz prethodne stavke sa pripremom površine za bojanje. Nanošenje glet mase do potpune ravnosti i glatkoće površina. U cijeni je sav rad i materijal za potpunu realizaciju stavke. Predviđena površina za sanaciju je 10 % od stavke 1.6.</t>
  </si>
  <si>
    <t>1.9.</t>
  </si>
  <si>
    <t>Predviđa s sanacija svih oštećenih površina iz prethodne stavke. Mjestimično struganje na pozicijama na kojima se utvrdi da je to potrebno. Prijenos, utovar i odvoz ostruganog materijala na za to predviđenu gradilišni deponij. Dobava svog potrebnog materijala, impregnacija, kitanje i dvokratno gletanje ostruganih površina iz prethodne stavke sa pripremom površine za bojanje. Nanošenje glet mase do potpune ravnosti i glatkoće površina. U cijeni je sav rad i materijal za potpunu realizaciju stavke. Predviđena površina za sanaciju je 5 % od stavke 1.8.</t>
  </si>
  <si>
    <t>Bojanje fasadnom bojom površinu stupova na koje se ne ugrađuje termoizolacija. Priprema fasadnih površina na koje se ne ugrađuje toplinska izolacija na način da se betonska skrama i slaboodrživi dijelovi isperu visokotlačnim peračom pod pritiskom, do maksimalno 200 bar-a. Prilikom pranja posebnu pažnju posvetiti novopostavljenoj stolariji i vanjskim klupčicama. Dobava materijala, bojanje fasadnom bojom u dva sloja u tonu prema odabiru investitora. Stavkom je obuhvaćen sav rad, materijal i transport potreban za realizaciju stavke.</t>
  </si>
  <si>
    <t xml:space="preserve">Dobava, izrada i ugradnja ovješenog žlijeba za skupljanje i odvodnju vode s krovova hodnika B zgrada. Oblika kao na postojećem stanju, materijal isti ili kvalitetniji u RAL boji prema želji investitora. Jedinična cijena uključuje sav potreban pribor za pričvršćivanje, dodatak sredstva za brtvljene i ljepljene, kuke, naveden žlijeb, okap i pripadajući opšav, dilatacije, te sav ostali pribor, spojni i pričvrsni materijal, te sva potrebna podešenja i prilagođavanje potrebna za potpuno funkcioniranje. Sve točne mjere uzeti na licu mjesta. Stručno montiranje u padu, uključivo upuštanje žlijebnih kuka. Montiranje se vrši od strane ovlaštenog izvođača. </t>
  </si>
  <si>
    <t xml:space="preserve">Dobava, izrada i ugradnja vertikala za odvodnju vode s krovova hodnika B zgrada. Oblika kao na postojećem stanju, materijal isti ili kvalitetniji u RAL boji prema želji investitora. Jedinična cijena uključuje sav potreban pribor za pričvršćivanje, dodatak sredstva za brtvljene i ljepljene, kuke, navedene vertikale, sav ostali pribor, spojni i pričvrsni materijal, te sva potrebna podešenja i prilagođavanje potrebna za potpuno funkcioniranje. Sve točne mjere uzeti na licu mjesta.  Montiranje se vrši od strane ovlaštenog izvođača. </t>
  </si>
  <si>
    <t xml:space="preserve">Dobava, izrada i ugradnja vertikale za odvodnju vode s prohodnog krovova A zgrade na južnom pročelju. Oblika kao na postojećem stanju, materijal isti ili kvalitetniji u RAL boji prema želji investitora. Jedinična cijena uključuje sav potreban pribor za pričvršćivanje, dodatak sredstva za brtvljene i ljepljene, kuke, navedene vertikale, sav ostali pribor, spojni i pričvrsni materijal, te sva potrebna podešenja i prilagođavanje potrebna za potpuno funkcioniranje. Sve točne mjere uzeti na licu mjesta.  Montiranje se vrši od strane ovlaštenog izvođača. </t>
  </si>
  <si>
    <t>Dobava i ugradnja kutija za mjerni spoj gromobranske instalacije. Stavka uključuje sav potreban rad i materijal.</t>
  </si>
  <si>
    <t>1.10.</t>
  </si>
  <si>
    <t>Izrada, doprema i montaža vanjskih aluminijskih prozorskih klupčica d=2,00 mm, obojanih u isti RAL kao i ALU stolarija. (r.š. cca 33 cm)</t>
  </si>
  <si>
    <r>
      <t>Završna obrada površina na koje se ne ugrađuje termoizolacija (</t>
    </r>
    <r>
      <rPr>
        <sz val="11"/>
        <rFont val="Calibri"/>
        <family val="2"/>
        <scheme val="minor"/>
      </rPr>
      <t>krovna istaka</t>
    </r>
    <r>
      <rPr>
        <sz val="11"/>
        <color theme="1"/>
        <rFont val="Calibri"/>
        <family val="2"/>
        <charset val="238"/>
        <scheme val="minor"/>
      </rPr>
      <t>) silikatnom dekorativnom žbukom. Priprema fasadnih površina na koje se ne ugrađuje toplinska izolacija na način da se betonska skrama i slaboodrživi dijelovi isperu visokotlačnim peračom pod pritiskom, do maksimalno 200 bar-a. Prilikom pranja posebnu pažnju posvetiti novopostavljenoj stolariji i vanjskim klupčicama. Gletanje polimer cementnim ljepilom u 2 sloja, minimalne debljine 3-4 mm sa uranjanjem alkalno otporne staklene mrežice za armiranje, gustoće 160 g/m2 te ojačanjem kuteva sa PVC profilima sa mrežicom. Po završetku sušenja armaturnog sloja nanosi se sloj fasadne impregnacije nakon čega se nanosi završna silikatna žbuka, veličine zrna 2 mm u tonu po izboru investitora.</t>
    </r>
  </si>
  <si>
    <t xml:space="preserve">Unutarnja zidarska obrada špaleta u širini od cca.15cm-20cm, soboslikarski radovi (bojanje bojom prema odabiru investitora), lajsne za pokrivanje podštoka prozora, po potrebi demontaža i montaža  gipskartonskih pregradnih zidova te njihova završna obrada. </t>
  </si>
  <si>
    <t xml:space="preserve">Nakon sušenja podloge (kamen, beton, cigla) slijedi krpanje svih šliceva od proboja cijevi nakon demontaže starih vanjskih jedinica split klima sustava te obrada rupa od nosača vanjskih jedinica. Krpanje starih ventilacijskih proboja koja su služila kao ventilacijski otvori, te ostalih oštećenja. Zatim je potrebno svu površinu impregnirati dubinskim nano - impregnacijskim sredstvom u cilju poboljšanja prionjivosti toplinsko izolacijskog fasadnog sustava. Kod iznimno glatki površina potrebno je koristiti impregnacijsko sretstvo koje sadrži kvarcni pijesak radi povećanja hrapavosti podloge. Podloga na koju se lijepe fasadne ploče mora biti čista, suha i ravna. Izvođač radova je dužan izvršiti procjenu stanja podloge i sukladno tome sve potrebne predradnje kako bi podloga bila spremana za postavu TI ploča. </t>
  </si>
  <si>
    <r>
      <t xml:space="preserve">Nakon sušenja ljepila od 24 h potrebno je izvesti dijagonalna armiranja mrežicom 20 x 40 cm na svim kutevima otvora i ojačati kuteve postavom kutnih profila sa integriranom mrežicom. Nakon toga izvesti pričvršćivanje pričvrsnicama prema proračun tiplanja koji je sastavni dio projekta. Nakon tiplanja potrebno je izvesti sloj za izravnavanje polimer cementnim ljepilom. Na takav osušeni sloj, čeličnim nazubljenim gleterom nanosi se mort za ljepljenje i armaturni sloj u koji se uranja alkalno otporna staklena mrežica za rabiciranje, gustoće 160 g/m2 uz poštivanje preklopa od 10 cm.  Položaj tekstilne mrežice mora biti u gornjoj trećini ukupnog sloja. Po završetku sušenja armaturnog sloja, nanosi se sloj fasadne impregnacije nakon čega se nanosi završna silikatna žbuka, u tonu po izboru investitora, veličine zrna 2 mm zaglađene strukture. U cijenu je potrebno uračunati dobavu i postavu PVC kutnika sa mrežicom na sve kuteve zgrada te postava profila za podnožje. </t>
    </r>
    <r>
      <rPr>
        <b/>
        <sz val="11"/>
        <color theme="1"/>
        <rFont val="Calibri"/>
        <family val="2"/>
        <charset val="238"/>
        <scheme val="minor"/>
      </rPr>
      <t xml:space="preserve">Izvođač radova je dužan pridržavati se uputa proizvođača ETICS sustava odnosno radove izvoditi sukladno HUPFAS smjernicama. </t>
    </r>
  </si>
  <si>
    <r>
      <t xml:space="preserve">Nakon sušenja ljepila od 24 h potrebno je izvesti pričvršćivanje pričvrsnicama prema proračun tiplanja koji je sastavni dio projekta. Nakon tiplanja potrebno je izvesti sloj za izravnavanje polimer cementnim ljepilom. Na takav osušeni sloj, čeličnim nazubljenim gleterom nanosi se mort za ljepljenje i armaturni sloj u koji se uranja alkalno otporna staklena mrežica za rabiciranje, gustoće 160 g/m2 uz poštivanje preklopa od 10 cm.  Položaj tekstilne mrežice mora biti u gornjoj trećini ukupnog sloja. Po završetku sušenja armaturnog sloja, nanosi se sloj fasadne impregnacije nakon čega se nanosi završna silikatna žbuka, u tonu po izboru investitora, veličine zrna 2 mm zaglađene strukture. U cijenu je potrebno uračunati dobavu i postavu PVC kutnika sa mrežicom na sve kuteve zgrada. </t>
    </r>
    <r>
      <rPr>
        <b/>
        <sz val="11"/>
        <color theme="1"/>
        <rFont val="Calibri"/>
        <family val="2"/>
        <charset val="238"/>
        <scheme val="minor"/>
      </rPr>
      <t xml:space="preserve">Izvođač radova je dužan pridržavati se uputa proizvođača ETICS sustava odnosno radove izvoditi sukladno HUPFAS smjernicama. </t>
    </r>
  </si>
  <si>
    <t>1.11.</t>
  </si>
  <si>
    <t>tip 37</t>
  </si>
  <si>
    <t>REKAPITULACIJA</t>
  </si>
  <si>
    <t>Vrsta radova</t>
  </si>
  <si>
    <t>INVESTITOR:</t>
  </si>
  <si>
    <t>Sveučilište u Zagrebu</t>
  </si>
  <si>
    <t>FAKULTET STROJARSTVA I BRODOGRADNJE</t>
  </si>
  <si>
    <t>10000 Zagreb, Ivana Lučića 5</t>
  </si>
  <si>
    <t>MB: 3276546, OIB: 22910368449</t>
  </si>
  <si>
    <t>GRAĐEVINA:</t>
  </si>
  <si>
    <t xml:space="preserve">ENERGETSKA OBNOVA ZGRADA </t>
  </si>
  <si>
    <t>FAKULTETA STROJARSTVA I BRODOGRADNJE,</t>
  </si>
  <si>
    <t>ADRESA:</t>
  </si>
  <si>
    <t>LOKACIJA:</t>
  </si>
  <si>
    <t xml:space="preserve">ZAJ.OZN. PROJEKTA: </t>
  </si>
  <si>
    <t>FAZA:</t>
  </si>
  <si>
    <t>GLAVNI PROJEKT</t>
  </si>
  <si>
    <t>TROŠKOVNIK GRAĐEVINSKO-OBRTNIČKIH RADOVA</t>
  </si>
  <si>
    <t>CJELINA SJEVER (ZGRADE A, B, C, D)</t>
  </si>
  <si>
    <t>Ivana Lučića 1, 10002 Zagreb</t>
  </si>
  <si>
    <t>k.č. 966/3, 966/4, 966/8, sve k.o. Trnje</t>
  </si>
  <si>
    <t>32/18-SJEVER-GP</t>
  </si>
  <si>
    <t>OPĆI UVJETI:</t>
  </si>
  <si>
    <t>NAPOMENE:</t>
  </si>
  <si>
    <t>1.</t>
  </si>
  <si>
    <t>Prije ugovaranja radova, izvođač je dužan uzeti sve mjere na licu mjesta, provjeriti količine za sve stavke ovog troškovnika te isto tako dostaviti potrebne uzorke i ispitivanja tamo gdje se to traži, na potvrdu investitoru.</t>
  </si>
  <si>
    <t>2.</t>
  </si>
  <si>
    <t>Po okončanju radova izvođač je obavezan sve korištene  površine dovesti u prvobitno stanje i sanirati sva oštećenja koja je eventualno prouzročio ili koje su prouzročili njegovi podizvođači.</t>
  </si>
  <si>
    <t>3.</t>
  </si>
  <si>
    <t>U jedinične cijene uključiti sve potrebne transporte, vertikalne i horizontalne prijenose, sav rad i materijal potreban za realizaciju pojedine stavke i posla u cjelini, zatim odvoz otpadnog materijala, kao i eventualno potrebnu naknadu za korištenje gradske deponije.</t>
  </si>
  <si>
    <t>4.</t>
  </si>
  <si>
    <t>Uvjetuje se rad sa radnom snagom stručno osposobljenom za pojedine vrste radova.</t>
  </si>
  <si>
    <t>5.</t>
  </si>
  <si>
    <t>Prilikom izvođenja radova izvođač je obavezan poduzeti sve potrebne mjere zaštite na radu, a poglavito mjere za zaštitu od pada s visine ukoliko je takva priroda posla.</t>
  </si>
  <si>
    <t>6.</t>
  </si>
  <si>
    <t>7.</t>
  </si>
  <si>
    <t>Prije početka radova, definirati će se dinamički plan kojeg je izvođeč dužan pratiti te poštivati sve rokove i mođurokove koji će njime biti zadani.</t>
  </si>
  <si>
    <t>NAPOMENA:</t>
  </si>
  <si>
    <t>Ukupna površina fasade dobivena je prema stvarnim razvijenim površinama a površine svih otvora su odbijene.</t>
  </si>
  <si>
    <t xml:space="preserve">Dobava i ugradnja toplinsko izolacijskih fasadnih ploča od kamene vune debljine 18 cm. Toplinska izolacija mora biti prema  reakciji na požar razred A1 sukladno normi HRN EN 13501-1 i prema smjernici ETAG 004, koeficijent toplinske provodljivosti ʎ=0,035 W/mK. Špalete obraditi špaletnim elementima od kamene vune debljine 2 - 3 cm (ovisno o raspoloživom prostoru) uz postavu kutnika, mrežice, armaturnog sloja te završnom žbukom u skladu s ostalom fasadom. Špaletni element se izrezuje sukladno zahtjevanoj širini od ravnine toplinske izolacije do prozorskog okvira te se punoplošno lijepi oko svih špaleta otvora, bez potrebe dodatnog mehaničkog pričvršćenja su smislu postave pričvrsnica. Spoj između špaletnog elementa i nove ALU stolarije izvesti pomoću  APU lajsne, proizvoljnih dimenzija u boji stolarije (prema RAL-u  nove vanjske stolarije). Učvršćivanje toplinske izolacije na podlogu vanjskih zidova izvodi se ljepljenjem sa polimer-cementnim ljepilom. Ljepilo se nanosi po cijelom obodu ploče i točkasto u sredini. Kontaktna površina između ljepila i podloge mora iznositi minimalno 60%. Polaganje ploča se vrši sa pomakom od cca 1/2 ploče. TI ploče se lijepe tijesno tako da ljepilo ne izađe između bočnih dodirnih ploča. U slučaju pojave fuga većih od 2 mm, iste je potrebno zapuniti sa niskoekspandirajućom poliuretanskom pjenom. Prilikom ljepljenja TI ploča, na kutevima je potrebno izvoditi križni vez. </t>
  </si>
  <si>
    <t xml:space="preserve">Dobava i ugradnja toplinsko izolacijskih fasadnih ploča od kamene vune debljine 18 cm na podgledu A zgrade 1.kata. Toplinska izolacija mora biti prema  reakciji na požar razred A1 sukladno normi HRN EN 13501-1 i prema smjernici ETAG 004, koeficijent toplinske provodljivosti ʎ=0,035 W/mK. Učvršćivanje toplinske izolacije na podgled međuetažne ploče izvodi se ljepljenjem sa polimer-cementnim ljepilom. Ljepilo se nanosi po cijelom obodu ploče i točkasto u sredini. Kontaktna površina između ljepila i podloge mora iznositi minimalno 60%. Polaganje ploča se vrši sa pomakom od cca 1/2 ploče. TI ploče se lijepe tijesno tako da ljepilo ne izađe između bočnih dodirnih ploča. U slučaju pojave fuga većih od 2 mm, iste je potrebno zapuniti sa niskoekspandirajućom poliuretanskom pjenom. Prilikom ljepljenja TI ploča, na kutevima je potrebno izvoditi križni vez. </t>
  </si>
  <si>
    <t>Dobava i ugradnja kompletne unutarnje rolo zavjese sa screen platnom (SCR3005) za djelomično zamračenje na svim prozorima koji se nalaze na južnom i zapadnom pročelju.
Dizanje/spuštanje platna se vrši ručno preko lančića, donji uteg aluminijski. Rolo se montira na stropnu konstrukciju.
Sve prema izmjeri na licu mjesta.
Izvođač je dužan predočiti uzorke karakterističnih detalja, te uzorke platna dati investitoru na uvid i sve izvesti nakon pismenog odobrenja investitora.
U obračunu je iskazana ukupna bruto površine roloa, izvođač je dužan roloe podjeliti na segmente uvažavajući tehnologiju izvođenja i korištenja, te oblik otvora na pripadajućoj bravarskoj stavci, sve mora biti usklađeno.</t>
  </si>
  <si>
    <t>Dobava i ugradnja kompletne unutarnje rolo zavjese sa uni transparent platnom za djelomično zamračenje na prozorima koji se nalaze na sjevernom i istočnom pročelju.
Dizanje/spuštanje platna se vrši ručno preko lančića, donji uteg aluminijski. Rolo se montira na stropnu konstrukciju.
Sve prema izmjeri na licu mjesta.
Izvođač je dužan predočiti uzorke karakterističnih detalja, te uzorke platna dati investitoru na uvid i sve izvesti nakon pismenog odobrenja investitora.
U obračunu je iskazana ukupna bruto površine roloa, izvođač je dužan roloe podjeliti na segmente uvažavajući tehnologiju izvođenja i korištenja, te oblik otvora na pripadajućoj bravarskoj stavci, sve mora biti usklađeno.</t>
  </si>
  <si>
    <t>Pažljiva demontaža stare vanjske stolarije od PVC-a, aluminija i drva. Jedinična cijena sadrži sav rad oko demontaže, sva poduhvatanja, podupiranja, osiguranja, sve potrebne skele sa propisnom ogradom i zaštitom od prašine, horizontalni i vertikalni transport, izradu boxova i organizacija gradilišne deponije te troškove osiguranja gradilišta. Čišćenje prostora u tijeku radova i nakon završetka svega rada te otpremu otpada.</t>
  </si>
  <si>
    <t>Na dijelovima na kojima je otpao dio fasadne žbuke, oštećenja i pukotine treba očistiti, oprašiti premazati sredstvom za impregnaciju za bolji kontakt stare i nove žbuke i zapuniti sa reparaturnim mortom. Prijenos, utovar i odvoz otučenog materijala na za to predviđenu gradilišni deponij. Dobava svog potrebnog materijala za impregnacijau i žbukanje.  U cijeni je sav rad i materijal za potpunu realizaciju stavke. Predviđena površina za sanaciju je 10 % od stavke 1.2.</t>
  </si>
  <si>
    <r>
      <t xml:space="preserve">Svi radovi navedeni u ovom troškovniku moraju biti izvedeni stručno i kvalitetno, prema projektu, važećim tehničkim propisima i uputama projektanta i investitora.  U jediničnim cijenama pojedinih stavaka moraju biti obuhvaćeni svi troškovi za potrebno dovršenje predviđenog rada, tj. materijal s prijevozima i prijenosima, troškovima mehanizacije, radne snage sa svim dodacima, svi režijski troškovi izvođača, obaveze, porezi, dobit i ostalo, tako da je ponuđena cijena  konačna. U ponuđenim jediničnim cijenama moraju biti također obuhvaćeni svi pripremni radovi potrebni za izvršenje predmetnog objekta kao priprema gradilišta, uvođenje instalacija i inventara, čišćenje i uređenje terena oko objekta te po potrebi redovan odvoz otpadnog materijala. U pojedinačnim cijenama stavaka koje predviđaju samo dobavu pojedinih materijala podrazumijeva se i njihov transport do gradilišta i uskladištenje, dok u stavkama  koje predviđaju ugradnju svih materijala podrazumijeva se unutarnji prijenos do objekta-mjesta ugradnje sa svim potrebnim materijalom. Izvođač mora osigurati takvu organizaciju rada, kvalitetan materijal i odgovarajuću radnu snagu, koja će osigurati zadovoljavajuću i preciznu izvedbu radova, a sve prema </t>
    </r>
    <r>
      <rPr>
        <b/>
        <sz val="12"/>
        <rFont val="Calibri"/>
        <family val="2"/>
        <charset val="238"/>
        <scheme val="minor"/>
      </rPr>
      <t>HUPFAS</t>
    </r>
    <r>
      <rPr>
        <sz val="12"/>
        <rFont val="Calibri"/>
        <family val="2"/>
        <charset val="238"/>
        <scheme val="minor"/>
      </rPr>
      <t xml:space="preserve"> smjernicama. Svi upotrijebljeni i ugrađeni materijali moraju odgovarati hrvatskim normama, a atesti ne smiju biti stariji od godine dana.</t>
    </r>
  </si>
  <si>
    <t>Izvođač radova je obavezan, bez prava na poseban obračun naknade, izvesti privremenu zaštitu hodnih i radnih površina, te po potrebi stijena, ograda, vratiju i drugih vanjskih elemenata, na pozicijama na kojima će se odvijati fasaderski radovi ili preko kojih se odvijaju radovi i komunikacija radi izvođenja radova.  Zaštita se vrši na pozicijama i u omjeru u kojem je to potrebno. Fasaderski radovi ne mogu započeti prije nego li nadzorni inženjer pregleda izvedenu zaštitu i istu prihvati kao uredno izvedenu. 
Izvođač je obavezan zaštitu izvesti i održavati ju tijekom izvođenja radova. Po dovršetku radova zaštitu ukloniti. Sve navedeno uključeno je u jed. cijenama stavaka.</t>
  </si>
  <si>
    <t>Dedbljine stakla provjeriti od strane ovlaštenog statičara. Kao osiguranje od pucanja kod kaljenog stakla obavezno predvidjeti Heat Soak Test (HST), a kod laminiranog stakla obavezno pobrusiti rubove. Izvođač radova je prije izrade obavezan osigurati uzorke s tipovima stakla odabranim od strane glavnog projektanta. Aluminijski profili su plastificirani u skladu s tehničkim smjernicama Qualicoat. Boja je iz RAL palete, prema izboru arhitekta u suglasju s investitorom. Izvoditelj radova obvezan je prije početka plastifikacije profila podnijeti projektantima na uvid i odobrenje uzorke profila plastificirane prema njihovom izboru. Ugradnju prozora izvesti prema smjenicama RAL i smjernicama dobavljača sistema.</t>
  </si>
  <si>
    <t>Neopravdani troškovi</t>
  </si>
  <si>
    <t xml:space="preserve">Demontaža postojećeg natpisa na ulazu u fakultet radi izrade ETICS sustava, te ponovna montaža nakon izvedbe ETICS sustava. Stavka uključuje sav potrebni materijal, rad, alat i troškove zbrinjavanja. </t>
  </si>
  <si>
    <t xml:space="preserve">Demontaža kamera nadzornog sustava radi izrade ETICS sustava, te ponovna montaža nakon izvedbe ETICS sustava. U jediničnu cijenu uključiti sav potrebni rad, alat, troškove zbrinjavanja i ponovno puštanje u rad. </t>
  </si>
  <si>
    <t>Demontaža postojećih žaluzina na prizemlju južnog pročelja A zgrade radi izrade ETICS sustava i ugradnje nove vanjske stolarije. Stavka uključuje sav potreban rad, alat, utovar u kamion i odvoz na gradski deponij.</t>
  </si>
  <si>
    <t xml:space="preserve">Demontaža stalka za bicikle radi izrade ETICS sustava, te ponovna montaža nakon izvedbe ETICS susastava na poziciju prema želji investitora. Stavka uključuje sav potreban rad, alat i troškove privremenog zbrinjavanja. </t>
  </si>
  <si>
    <t>Demontaža vanjskih rasvijetnih tijela radi izrade ETICS sustava, te ponovna montaža nakon izvedbe ETICS sustava. Stavka uključuje sav potrebni rad, alat, potrošni materijal, troškove zbrinjavanja i ponovno puštanje u rad.</t>
  </si>
  <si>
    <t>Demontaža limenih žlijebova na krovovima hodnika B zgrada radi izrade ETICS sustava. Stavka uključuje sav potreban rad, alat, utovar u kamion i odvoz na gradski deponij.</t>
  </si>
  <si>
    <t>Demontaža vertikala žlijebova na  južnom pročelju hodnika B zgrada radi izrade ETICS sustava. Stavka uključuje sav potreban rad, alat, utovar u kamion i odvoz na gradski deponij.</t>
  </si>
  <si>
    <t>Demontaža vertikale slivnika na južnom pročelju A zgrade radi izrade ETICS sustava . Stavka uključuje sav potreban rad, alat, utovar u kamion i odvoz na gradski deponij.</t>
  </si>
  <si>
    <t>Za sve stavke iz ove stavke troškovnika, kao i za sve spojeve i opšave, izvođač je dužan sačiniti radioničke nacrte koji prije same izrade moraju biti prihvaćeni od strane investitora odnosno nadzornog inženjera. Sve spojeve sa drugim materijalima, završeci fasada i prozora izvesti besprijekorno s vodonepropusnim brtvljenjem. Potrebno je predvidjeti izradu slijepih dovratnika na pozicijama gdje to bude potrebno radi pravilnog izvođenja ETICS sustava. U cijenu uračunati i ugradnju mutnih stakala prema postojećem stanju. SVE MJERE, RASTER I NAČIN OTVARANJA KONTROLIRATI NA LICU MJESTA TE USUGLASITI SA INVESTITOROM I NADZORNIM INŽENJEROM!</t>
  </si>
  <si>
    <t xml:space="preserve">Demontaža svih ostalih instalacija koje nisu obrađene u predhodnim stavkama, a smetaju postavljanju ETICS sustava. U jediničnu cijenu uključiti sav potrebni materijal, rad, alat, troškove zbrinjavanja, vertikalni i horizontalni transport, u slučaju potrebe ponovno postavljanje te odvoz na gradski deponij. </t>
  </si>
  <si>
    <t xml:space="preserve">1.11. </t>
  </si>
  <si>
    <t>Ostakljenje vanjske stolarije orijentacije sjever i istok IZO 6mm float low-e + 18mm argon + 4mm + 18mm argon + 6mm float low-e, Ug ≤ 0,50 W/m2K, g ≤ 0,6.</t>
  </si>
  <si>
    <t xml:space="preserve">Ostakljenje vanjske stolarije orijentacije jug i zapad tip kao IZO  6mm SUNGUARD SN 70/35 + 16mm argon + 4mm float extraclear + 16mm argon + 6mm CLIMAGUARD PREMIUM 2, Ug ≤ 0,50 W/m2K, solarni faktor g od 0,32 do 0,33 ili jednakovrijedno. </t>
  </si>
  <si>
    <t>Ostakljenje vanjske stolarije prizemlje B1,B2,B3 IZO 6mm float low-e + 18mm argon + 4mm + 18mm argon + 6mm float low-e + stopsol kao na postojećim, Ug ≤ 0,50 W/m2K, solarni faktor g od 0,16 do 0,25.</t>
  </si>
  <si>
    <r>
      <t>Izrada, doprema i montaža nove vanjske ALU bravarije s potrebnim okovom, uključujući kvake i brave. U stavci je predviđena izrada i montaža aluminijske stolarije, ostakljenje, završna obrada i montaža. Stavke vanjske bravarije izvesti u sistemima aluminijskih profila s prekidom toplinskog mosta. Svi ugrađeni sistemi za vanjske stavke grijanih prostora moraju zadovoljiti zahtjeve iz "Elaborata racionalne uporabe energije i toplinske zaštite " (Mapa 8), tj. vrijednost ukupnog koeficijenta prolaza topline svih stavki ne smije prijeći vrijednost Uw ≤ 1,0 W/m2K. Izvođač radova je dužan iskazati svojstva građevnog proizvoda u izjavi o svojstvima, sukladno Zakonu o građevinskim proizvodima (NN 76/13). Aluminijski profili su u kvaliteti HRN EN 573: EN AW 6060 T66.</t>
    </r>
    <r>
      <rPr>
        <sz val="11"/>
        <rFont val="Calibri"/>
        <family val="2"/>
        <scheme val="minor"/>
      </rPr>
      <t xml:space="preserve">
</t>
    </r>
    <r>
      <rPr>
        <sz val="11"/>
        <rFont val="Calibri"/>
        <family val="2"/>
        <charset val="238"/>
        <scheme val="minor"/>
      </rPr>
      <t xml:space="preserve">Odabir, izradu, obradu i ugradnju stakla izvršiti u skladu s Tehničkim propisom za staklene konstrukcije (NN 153/13). Kaljeno i lamelirano staklo predvidjeti prema standardima i propisima, a satinirana stakla predvidjeti na pozicijama na kojima su i sada. </t>
    </r>
  </si>
  <si>
    <t>Naziv, tip i tehničke specifikacije proizvoda:</t>
  </si>
  <si>
    <t>Projektant</t>
  </si>
  <si>
    <t>:</t>
  </si>
  <si>
    <t>Željka Kajfeš, dipl.ing.arh.</t>
  </si>
  <si>
    <r>
      <rPr>
        <sz val="11"/>
        <rFont val="Calibri"/>
        <family val="2"/>
        <scheme val="minor"/>
      </rPr>
      <t xml:space="preserve">Tip kao </t>
    </r>
    <r>
      <rPr>
        <b/>
        <sz val="11"/>
        <rFont val="Calibri"/>
        <family val="2"/>
        <scheme val="minor"/>
      </rPr>
      <t>Schuco AWS/ADS 75.SI</t>
    </r>
    <r>
      <rPr>
        <sz val="11"/>
        <rFont val="Calibri"/>
        <family val="2"/>
        <scheme val="minor"/>
      </rPr>
      <t xml:space="preserve"> ili jednakovrijedno. 
Naziv, tip i tehničke specifikacije jednakovrijednog proizvoda:</t>
    </r>
  </si>
  <si>
    <t>Naziv, tip i tehničke specifikacije jednakovrijdnog proizvoda:</t>
  </si>
  <si>
    <t xml:space="preserve">Dobava i ugradnja krovne PVC hidroizolacijske membrane debljine d=1,5 mm. Vanjska otpornost na vatru testirano sukladno EN ISO 11925-2, klasifikacija prema EN 13501-1: BKROV (t1). Membrana mora biti elastična i fleksibilna, otporna na kemikalije iz zraka i UV zračenja. Mora biti otporna na starenje, mehaničke utjecaje kao i na pojavu mikroorganizama i raslinja.  Membrana se polaže na prethodno postavljenu toplinsku izolaciju od ploča kamene vune i geotekstil sa potrebnim horizontalnim preklopima i sa mehaničkim pričvršćivanjem za podlogu sa udarnim tiplama. Potrebno je provesti proračun tiplanja sukladno vjetrovnoj zoni i ostalim uzancama u hidroizolaterskim poslovima. Hidroizolacijska membrana mora biti položena sukladno uputama proizvođača i ne smije doći u izravan doticaj sa nekompatibilnim materijalima. Spojevi se obrađuju vrućim zrakom sa širinom vara od min. 3 cm, preklop membrane min 8-10 cm. U cijenu je potrebno uračunati i završnu lajsnu rš do 20 cm - plastificirani profilirani lim koji se pričvršćuje u atiku od drvene gredice sa udarnim tiplama 5 kom/m' , na koji se vrućim zrakom spaja hidroizolacijska membrana. Kontakt lima i podloge izolirati sa poliuretanskim kitom.  U stavku je također potrebno uračunati nove slivnike te zaštitine poklopce na vertikalama za oborinsku odvodnju, kao i dovoljan broj odzračnika za parno rasterećenje. </t>
  </si>
  <si>
    <t>Izvedba završnih detalja od plastificiranih - profiliranih PVC limova rš do 20 cm -  koji se pričvršćuje u atiku sa udarnim tiplama 5 kom/m' , na koji se vrućim zrakom spaja hidroizolacijske membrane. Kontakt lima i podloge izolira se poliuretanskim kitom.</t>
  </si>
  <si>
    <t>Dobava i montaža vertikalnih slivnika na bazi tvrdog PVC-a s pripadajućom zaštitno/kišnom rešetkom, promjera prilagođenog oborinskim vertikalama. Slivnici se uvlače u cijevi i na njih se vari hidroizolacija. Procijenjena količina komada.</t>
  </si>
  <si>
    <t>kompl.</t>
  </si>
  <si>
    <r>
      <t>Demontaža poklopaca starih slivnika za odvodnju oborinske vode  i trajno deponiranje na građevinskom deponiju,  te sve ostala potrebna građevinska priprema krova za ugradnju toplinske izolacije.</t>
    </r>
    <r>
      <rPr>
        <b/>
        <sz val="11"/>
        <color theme="1"/>
        <rFont val="Calibri"/>
        <family val="2"/>
        <charset val="238"/>
        <scheme val="minor"/>
      </rPr>
      <t xml:space="preserve"> Dobava i postavljanje toplinske izolacije ravnog krova od ploča tvrde kamene vune</t>
    </r>
    <r>
      <rPr>
        <sz val="11"/>
        <rFont val="Calibri"/>
        <family val="2"/>
        <scheme val="minor"/>
      </rPr>
      <t>, ukupne debljine d=5 cm. Na krov zgrada D, B1, B2, B3. Ploče moraju biti prema reakciji na požar razred A1 sukladno normi HRN EN 13501-1 i smjernici ETAG 004, koeficijent toplinske provodljivosti ʎ=0,035 W/mK.</t>
    </r>
    <r>
      <rPr>
        <sz val="11"/>
        <color rgb="FFFF0000"/>
        <rFont val="Calibri"/>
        <family val="2"/>
        <charset val="238"/>
        <scheme val="minor"/>
      </rPr>
      <t xml:space="preserve"> </t>
    </r>
    <r>
      <rPr>
        <sz val="11"/>
        <color theme="1"/>
        <rFont val="Calibri"/>
        <family val="2"/>
        <charset val="238"/>
        <scheme val="minor"/>
      </rPr>
      <t xml:space="preserve"> U cijenu je uračunata kompletna priprema površine za ugradnju kamene vune kao što je čišćenje podloge od prljavštine, samoniklog bilja. </t>
    </r>
    <r>
      <rPr>
        <sz val="11"/>
        <rFont val="Calibri"/>
        <family val="2"/>
        <scheme val="minor"/>
      </rPr>
      <t>Na tako pripremljenu površinu prije postavljanja kamene vune, polaže sloj za parno rasterećenje, odnosno parna brana.</t>
    </r>
  </si>
  <si>
    <t xml:space="preserve">Dobava i postava drvenih gredica poprečnog presjeka 6/6 cm po obodu krova radi uzdizanja parapeta (atike) kako bi se dobila potrebna visina za ugradnju toplinske izolacije. Grede prije ugradnje propisno zaštititi, odnosno premazati drvocidom i imregnacijom.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</si>
</sst>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kn-41A]_-;\-* #,##0.00\ [$kn-41A]_-;_-* &quot;-&quot;??\ [$kn-41A]_-;_-@_-"/>
    <numFmt numFmtId="165" formatCode="#,##0.00\ &quot;kn&quot;"/>
  </numFmts>
  <fonts count="32">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4"/>
      <name val="Calibri"/>
      <family val="2"/>
      <charset val="238"/>
      <scheme val="minor"/>
    </font>
    <font>
      <b/>
      <sz val="11"/>
      <name val="Calibri"/>
      <family val="2"/>
      <charset val="238"/>
      <scheme val="minor"/>
    </font>
    <font>
      <b/>
      <sz val="11"/>
      <color rgb="FFFF0000"/>
      <name val="Calibri"/>
      <family val="2"/>
      <charset val="238"/>
      <scheme val="minor"/>
    </font>
    <font>
      <vertAlign val="superscript"/>
      <sz val="11"/>
      <color theme="1"/>
      <name val="Calibri"/>
      <family val="2"/>
      <charset val="238"/>
      <scheme val="minor"/>
    </font>
    <font>
      <sz val="11"/>
      <name val="Calibri"/>
      <family val="2"/>
      <charset val="238"/>
      <scheme val="minor"/>
    </font>
    <font>
      <sz val="11"/>
      <color rgb="FF000000"/>
      <name val="Calibri"/>
      <family val="2"/>
      <charset val="238"/>
      <scheme val="minor"/>
    </font>
    <font>
      <sz val="10"/>
      <name val="Arial Narrow"/>
      <family val="2"/>
    </font>
    <font>
      <sz val="10"/>
      <name val="Arial"/>
      <family val="2"/>
      <charset val="238"/>
    </font>
    <font>
      <sz val="10"/>
      <name val="Helv"/>
    </font>
    <font>
      <sz val="10"/>
      <color indexed="8"/>
      <name val="Myriad Pro"/>
      <family val="2"/>
      <charset val="238"/>
    </font>
    <font>
      <sz val="11"/>
      <name val="Arial"/>
      <family val="2"/>
    </font>
    <font>
      <sz val="10"/>
      <color theme="1"/>
      <name val="Calibri"/>
      <family val="2"/>
      <charset val="238"/>
      <scheme val="minor"/>
    </font>
    <font>
      <b/>
      <sz val="10"/>
      <color theme="1"/>
      <name val="Calibri"/>
      <family val="2"/>
      <charset val="238"/>
      <scheme val="minor"/>
    </font>
    <font>
      <sz val="11"/>
      <color theme="1"/>
      <name val="Calibri"/>
      <family val="2"/>
      <charset val="238"/>
      <scheme val="minor"/>
    </font>
    <font>
      <sz val="12"/>
      <color rgb="FFFF0000"/>
      <name val="Calibri"/>
      <family val="2"/>
      <charset val="238"/>
      <scheme val="minor"/>
    </font>
    <font>
      <b/>
      <sz val="12"/>
      <color rgb="FFFF0000"/>
      <name val="Calibri"/>
      <family val="2"/>
      <charset val="238"/>
      <scheme val="minor"/>
    </font>
    <font>
      <sz val="12"/>
      <color theme="1"/>
      <name val="Calibri"/>
      <family val="2"/>
      <charset val="238"/>
      <scheme val="minor"/>
    </font>
    <font>
      <sz val="12"/>
      <name val="Calibri"/>
      <family val="2"/>
      <charset val="238"/>
      <scheme val="minor"/>
    </font>
    <font>
      <b/>
      <sz val="11"/>
      <name val="Calibri"/>
      <family val="2"/>
      <scheme val="minor"/>
    </font>
    <font>
      <sz val="11"/>
      <name val="Calibri"/>
      <family val="2"/>
      <scheme val="minor"/>
    </font>
    <font>
      <b/>
      <sz val="11"/>
      <color rgb="FFFF0000"/>
      <name val="Calibri"/>
      <family val="2"/>
      <scheme val="minor"/>
    </font>
    <font>
      <b/>
      <sz val="11"/>
      <color theme="1"/>
      <name val="Garamond"/>
      <family val="1"/>
    </font>
    <font>
      <b/>
      <sz val="16"/>
      <color theme="1"/>
      <name val="Garamond"/>
      <family val="1"/>
    </font>
    <font>
      <sz val="12"/>
      <color theme="1"/>
      <name val="Garamond"/>
      <family val="1"/>
    </font>
    <font>
      <sz val="10"/>
      <name val="Arial"/>
      <family val="2"/>
    </font>
    <font>
      <b/>
      <sz val="12"/>
      <name val="Calibri"/>
      <family val="2"/>
      <charset val="238"/>
      <scheme val="minor"/>
    </font>
    <font>
      <sz val="8"/>
      <name val="Arial"/>
      <family val="2"/>
      <charset val="238"/>
    </font>
    <font>
      <sz val="10"/>
      <name val="Calibri"/>
      <family val="2"/>
      <charset val="238"/>
      <scheme val="minor"/>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s>
  <borders count="14">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12">
    <xf numFmtId="0" fontId="0" fillId="0" borderId="0"/>
    <xf numFmtId="2" fontId="9" fillId="0" borderId="0" applyAlignment="0"/>
    <xf numFmtId="0" fontId="10" fillId="0" borderId="0"/>
    <xf numFmtId="0" fontId="11" fillId="0" borderId="0"/>
    <xf numFmtId="0" fontId="10" fillId="0" borderId="0"/>
    <xf numFmtId="0" fontId="12" fillId="0" borderId="0"/>
    <xf numFmtId="0" fontId="10" fillId="0" borderId="0">
      <alignment horizontal="justify" vertical="top" wrapText="1"/>
    </xf>
    <xf numFmtId="0" fontId="13" fillId="0" borderId="0">
      <alignment vertical="center"/>
    </xf>
    <xf numFmtId="0" fontId="16" fillId="0" borderId="0"/>
    <xf numFmtId="0" fontId="27" fillId="0" borderId="0"/>
    <xf numFmtId="0" fontId="11" fillId="0" borderId="0"/>
    <xf numFmtId="0" fontId="27" fillId="0" borderId="0"/>
  </cellStyleXfs>
  <cellXfs count="94">
    <xf numFmtId="0" fontId="0" fillId="0" borderId="0" xfId="0"/>
    <xf numFmtId="0" fontId="0" fillId="0" borderId="0" xfId="0" applyAlignment="1">
      <alignment horizontal="center" vertical="top"/>
    </xf>
    <xf numFmtId="0" fontId="1" fillId="0" borderId="0" xfId="0" applyFont="1" applyAlignment="1">
      <alignment horizontal="center" vertical="top"/>
    </xf>
    <xf numFmtId="0" fontId="0" fillId="0" borderId="0" xfId="0" applyAlignment="1">
      <alignment horizontal="center" vertical="top" wrapText="1"/>
    </xf>
    <xf numFmtId="164" fontId="0" fillId="0" borderId="0" xfId="0" applyNumberFormat="1" applyAlignment="1">
      <alignment horizontal="center" vertical="top"/>
    </xf>
    <xf numFmtId="164" fontId="2" fillId="0" borderId="0" xfId="0" applyNumberFormat="1" applyFont="1" applyAlignment="1">
      <alignment horizontal="center" vertical="top"/>
    </xf>
    <xf numFmtId="0" fontId="3" fillId="2" borderId="3" xfId="0" applyFont="1" applyFill="1" applyBorder="1" applyAlignment="1">
      <alignment horizontal="center" vertical="top" wrapText="1"/>
    </xf>
    <xf numFmtId="0" fontId="0" fillId="0" borderId="4" xfId="0" applyBorder="1" applyAlignment="1">
      <alignment horizontal="center" vertical="top"/>
    </xf>
    <xf numFmtId="0" fontId="1" fillId="3" borderId="3" xfId="0" applyFont="1" applyFill="1" applyBorder="1" applyAlignment="1">
      <alignment horizontal="center" vertical="top"/>
    </xf>
    <xf numFmtId="0" fontId="1" fillId="3" borderId="3" xfId="0" applyFont="1" applyFill="1" applyBorder="1" applyAlignment="1">
      <alignment horizontal="center" vertical="top" wrapText="1"/>
    </xf>
    <xf numFmtId="164" fontId="1" fillId="3" borderId="3" xfId="0" applyNumberFormat="1" applyFont="1" applyFill="1" applyBorder="1" applyAlignment="1">
      <alignment horizontal="center" vertical="top"/>
    </xf>
    <xf numFmtId="164" fontId="5" fillId="3" borderId="3" xfId="0" applyNumberFormat="1" applyFont="1" applyFill="1" applyBorder="1" applyAlignment="1">
      <alignment horizontal="center" vertical="top"/>
    </xf>
    <xf numFmtId="0" fontId="0" fillId="0" borderId="3" xfId="0" applyBorder="1" applyAlignment="1">
      <alignment horizontal="left" vertical="top" wrapText="1"/>
    </xf>
    <xf numFmtId="0" fontId="0" fillId="0" borderId="6" xfId="0" applyBorder="1" applyAlignment="1">
      <alignment horizontal="center" vertical="top" wrapText="1"/>
    </xf>
    <xf numFmtId="0" fontId="0" fillId="0" borderId="6" xfId="0" applyBorder="1" applyAlignment="1">
      <alignment horizontal="center" vertical="top"/>
    </xf>
    <xf numFmtId="164" fontId="2" fillId="3" borderId="7" xfId="0" applyNumberFormat="1" applyFont="1" applyFill="1" applyBorder="1" applyAlignment="1">
      <alignment horizontal="center" vertical="top"/>
    </xf>
    <xf numFmtId="164" fontId="7" fillId="0" borderId="3" xfId="0" applyNumberFormat="1" applyFont="1" applyBorder="1" applyAlignment="1">
      <alignment horizontal="center" vertical="top"/>
    </xf>
    <xf numFmtId="164" fontId="4" fillId="0" borderId="3" xfId="0" applyNumberFormat="1" applyFont="1" applyBorder="1" applyAlignment="1">
      <alignment horizontal="center" vertical="top"/>
    </xf>
    <xf numFmtId="0" fontId="7" fillId="0" borderId="3" xfId="0" applyFont="1" applyBorder="1" applyAlignment="1">
      <alignment horizontal="center" vertical="top"/>
    </xf>
    <xf numFmtId="0" fontId="0" fillId="0" borderId="3" xfId="0" applyBorder="1" applyAlignment="1">
      <alignment horizontal="center" vertical="top"/>
    </xf>
    <xf numFmtId="4" fontId="0" fillId="0" borderId="3" xfId="0" applyNumberFormat="1" applyBorder="1" applyAlignment="1">
      <alignment horizontal="center" vertical="top"/>
    </xf>
    <xf numFmtId="164" fontId="8" fillId="0" borderId="3" xfId="0" applyNumberFormat="1" applyFont="1" applyBorder="1" applyAlignment="1">
      <alignment horizontal="center" vertical="top"/>
    </xf>
    <xf numFmtId="0" fontId="0" fillId="0" borderId="6" xfId="0" applyBorder="1" applyAlignment="1">
      <alignment wrapText="1"/>
    </xf>
    <xf numFmtId="0" fontId="14" fillId="0" borderId="0" xfId="0" applyFont="1" applyAlignment="1">
      <alignment horizontal="center" vertical="top"/>
    </xf>
    <xf numFmtId="164" fontId="14" fillId="0" borderId="0" xfId="0" applyNumberFormat="1" applyFont="1" applyAlignment="1">
      <alignment horizontal="center" vertical="top"/>
    </xf>
    <xf numFmtId="164" fontId="15" fillId="0" borderId="0" xfId="0" applyNumberFormat="1" applyFont="1" applyAlignment="1">
      <alignment horizontal="center" vertical="top"/>
    </xf>
    <xf numFmtId="0" fontId="14" fillId="0" borderId="0" xfId="0" applyFont="1"/>
    <xf numFmtId="0" fontId="14" fillId="0" borderId="0" xfId="0" applyFont="1" applyAlignment="1">
      <alignment horizontal="center" vertical="top" wrapText="1"/>
    </xf>
    <xf numFmtId="0" fontId="14" fillId="0" borderId="0" xfId="0" applyFont="1" applyAlignment="1">
      <alignment wrapText="1"/>
    </xf>
    <xf numFmtId="164" fontId="14" fillId="0" borderId="0" xfId="0" applyNumberFormat="1" applyFont="1"/>
    <xf numFmtId="0" fontId="15" fillId="0" borderId="0" xfId="0" applyFont="1"/>
    <xf numFmtId="0" fontId="0" fillId="0" borderId="3" xfId="0" applyBorder="1" applyAlignment="1">
      <alignment horizontal="justify" vertical="top" wrapText="1"/>
    </xf>
    <xf numFmtId="0" fontId="7" fillId="0" borderId="3" xfId="0" applyFont="1" applyBorder="1" applyAlignment="1">
      <alignment horizontal="justify" vertical="top" wrapText="1"/>
    </xf>
    <xf numFmtId="4" fontId="7" fillId="0" borderId="3" xfId="0" applyNumberFormat="1" applyFont="1" applyBorder="1" applyAlignment="1">
      <alignment horizontal="center" vertical="top"/>
    </xf>
    <xf numFmtId="0" fontId="7" fillId="0" borderId="0" xfId="0" applyFont="1" applyAlignment="1">
      <alignment horizontal="center" vertical="top"/>
    </xf>
    <xf numFmtId="0" fontId="0" fillId="0" borderId="5" xfId="0" applyBorder="1" applyAlignment="1">
      <alignment horizontal="justify" vertical="top" wrapText="1"/>
    </xf>
    <xf numFmtId="164" fontId="0" fillId="0" borderId="3" xfId="0" applyNumberFormat="1" applyBorder="1" applyAlignment="1">
      <alignment horizontal="center" vertical="top"/>
    </xf>
    <xf numFmtId="164" fontId="4" fillId="3" borderId="7" xfId="0" applyNumberFormat="1" applyFont="1" applyFill="1" applyBorder="1" applyAlignment="1">
      <alignment horizontal="center" vertical="top"/>
    </xf>
    <xf numFmtId="0" fontId="0" fillId="0" borderId="5" xfId="0" applyBorder="1" applyAlignment="1">
      <alignment horizontal="center" vertical="top"/>
    </xf>
    <xf numFmtId="164" fontId="2" fillId="0" borderId="5" xfId="0" applyNumberFormat="1" applyFont="1" applyBorder="1" applyAlignment="1">
      <alignment horizontal="center" vertical="top"/>
    </xf>
    <xf numFmtId="164" fontId="2" fillId="0" borderId="5" xfId="0" applyNumberFormat="1" applyFont="1" applyBorder="1" applyAlignment="1">
      <alignment vertical="top"/>
    </xf>
    <xf numFmtId="0" fontId="17" fillId="0" borderId="3" xfId="0" applyFont="1" applyBorder="1" applyAlignment="1">
      <alignment horizontal="center" vertical="top"/>
    </xf>
    <xf numFmtId="0" fontId="17" fillId="3" borderId="3" xfId="0" applyFont="1" applyFill="1" applyBorder="1" applyAlignment="1">
      <alignment horizontal="center" vertical="top"/>
    </xf>
    <xf numFmtId="0" fontId="17" fillId="3" borderId="3" xfId="0" applyFont="1" applyFill="1" applyBorder="1" applyAlignment="1">
      <alignment horizontal="center" vertical="top" wrapText="1"/>
    </xf>
    <xf numFmtId="164" fontId="17" fillId="3" borderId="3" xfId="0" applyNumberFormat="1" applyFont="1" applyFill="1" applyBorder="1" applyAlignment="1">
      <alignment horizontal="center" vertical="top"/>
    </xf>
    <xf numFmtId="164" fontId="18" fillId="3" borderId="3" xfId="0" applyNumberFormat="1" applyFont="1" applyFill="1" applyBorder="1" applyAlignment="1">
      <alignment horizontal="center" vertical="top"/>
    </xf>
    <xf numFmtId="0" fontId="19" fillId="0" borderId="0" xfId="0" applyFont="1" applyAlignment="1">
      <alignment horizontal="center" vertical="top"/>
    </xf>
    <xf numFmtId="0" fontId="17" fillId="0" borderId="3" xfId="0" applyFont="1" applyBorder="1" applyAlignment="1">
      <alignment horizontal="center" vertical="top" wrapText="1"/>
    </xf>
    <xf numFmtId="0" fontId="17" fillId="0" borderId="6" xfId="0" applyFont="1" applyBorder="1" applyAlignment="1">
      <alignment horizontal="center" vertical="top"/>
    </xf>
    <xf numFmtId="0" fontId="17" fillId="0" borderId="6" xfId="0" applyFont="1" applyBorder="1"/>
    <xf numFmtId="0" fontId="17" fillId="0" borderId="0" xfId="0" applyFont="1" applyAlignment="1">
      <alignment horizontal="center" vertical="top"/>
    </xf>
    <xf numFmtId="0" fontId="19" fillId="0" borderId="0" xfId="0" applyFont="1"/>
    <xf numFmtId="0" fontId="20" fillId="0" borderId="3" xfId="0" applyFont="1" applyBorder="1" applyAlignment="1">
      <alignment horizontal="justify" vertical="top" wrapText="1"/>
    </xf>
    <xf numFmtId="0" fontId="17" fillId="4" borderId="3" xfId="0" applyFont="1" applyFill="1" applyBorder="1" applyAlignment="1">
      <alignment horizontal="center" vertical="top" wrapText="1"/>
    </xf>
    <xf numFmtId="0" fontId="21" fillId="0" borderId="3" xfId="0" applyFont="1" applyBorder="1" applyAlignment="1">
      <alignment horizontal="justify" vertical="top" wrapText="1"/>
    </xf>
    <xf numFmtId="16" fontId="17" fillId="4" borderId="3" xfId="0" applyNumberFormat="1" applyFont="1" applyFill="1" applyBorder="1" applyAlignment="1">
      <alignment horizontal="center" vertical="top" wrapText="1"/>
    </xf>
    <xf numFmtId="0" fontId="22" fillId="0" borderId="3" xfId="0" applyFont="1" applyBorder="1" applyAlignment="1">
      <alignment horizontal="left" vertical="top" wrapText="1"/>
    </xf>
    <xf numFmtId="0" fontId="0" fillId="0" borderId="11" xfId="0" applyBorder="1" applyAlignment="1">
      <alignment horizontal="center" vertical="top"/>
    </xf>
    <xf numFmtId="0" fontId="23" fillId="3" borderId="12" xfId="0" applyFont="1" applyFill="1" applyBorder="1" applyAlignment="1">
      <alignment horizontal="center" vertical="top"/>
    </xf>
    <xf numFmtId="0" fontId="2" fillId="3" borderId="7" xfId="0" applyFont="1" applyFill="1" applyBorder="1" applyAlignment="1">
      <alignment vertical="top"/>
    </xf>
    <xf numFmtId="165" fontId="0" fillId="0" borderId="3" xfId="0" applyNumberFormat="1" applyBorder="1" applyAlignment="1">
      <alignment horizontal="center" vertical="top"/>
    </xf>
    <xf numFmtId="0" fontId="24" fillId="0" borderId="0" xfId="0" applyFont="1"/>
    <xf numFmtId="0" fontId="25" fillId="0" borderId="0" xfId="0" applyFont="1"/>
    <xf numFmtId="0" fontId="26" fillId="0" borderId="0" xfId="0" applyFont="1"/>
    <xf numFmtId="0" fontId="28" fillId="0" borderId="13" xfId="9" applyFont="1" applyBorder="1"/>
    <xf numFmtId="0" fontId="20" fillId="0" borderId="13" xfId="9" applyFont="1" applyBorder="1"/>
    <xf numFmtId="0" fontId="27" fillId="0" borderId="0" xfId="9"/>
    <xf numFmtId="0" fontId="29" fillId="0" borderId="0" xfId="10" applyFont="1" applyAlignment="1">
      <alignment horizontal="center" vertical="top"/>
    </xf>
    <xf numFmtId="0" fontId="31" fillId="0" borderId="13" xfId="0" applyFont="1" applyBorder="1" applyAlignment="1">
      <alignment horizontal="left" vertical="top" wrapText="1"/>
    </xf>
    <xf numFmtId="0" fontId="17" fillId="0" borderId="13" xfId="0" applyFont="1" applyBorder="1" applyAlignment="1">
      <alignment horizontal="center" vertical="top"/>
    </xf>
    <xf numFmtId="0" fontId="0" fillId="0" borderId="13" xfId="0" applyBorder="1" applyAlignment="1">
      <alignment horizontal="center" vertical="top"/>
    </xf>
    <xf numFmtId="164" fontId="0" fillId="0" borderId="13" xfId="0" applyNumberFormat="1" applyBorder="1" applyAlignment="1">
      <alignment horizontal="center" vertical="top"/>
    </xf>
    <xf numFmtId="164" fontId="2" fillId="0" borderId="13" xfId="0" applyNumberFormat="1" applyFont="1" applyBorder="1" applyAlignment="1">
      <alignment horizontal="center" vertical="top"/>
    </xf>
    <xf numFmtId="0" fontId="31" fillId="0" borderId="0" xfId="0" applyFont="1" applyAlignment="1">
      <alignment horizontal="justify" vertical="top" wrapText="1"/>
    </xf>
    <xf numFmtId="0" fontId="19" fillId="0" borderId="3" xfId="0" applyFont="1" applyBorder="1" applyAlignment="1">
      <alignment horizontal="center" vertical="top"/>
    </xf>
    <xf numFmtId="0" fontId="0" fillId="0" borderId="3" xfId="0" applyBorder="1" applyAlignment="1">
      <alignment vertical="top" wrapText="1"/>
    </xf>
    <xf numFmtId="165" fontId="4" fillId="3" borderId="7" xfId="0" applyNumberFormat="1" applyFont="1" applyFill="1" applyBorder="1" applyAlignment="1">
      <alignment horizontal="center" vertical="top"/>
    </xf>
    <xf numFmtId="164" fontId="1" fillId="0" borderId="3" xfId="0" applyNumberFormat="1" applyFont="1" applyBorder="1" applyAlignment="1">
      <alignment horizontal="center" vertical="top"/>
    </xf>
    <xf numFmtId="164" fontId="5" fillId="3" borderId="7" xfId="0" applyNumberFormat="1" applyFont="1" applyFill="1" applyBorder="1" applyAlignment="1">
      <alignment horizontal="center" vertical="top"/>
    </xf>
    <xf numFmtId="164" fontId="1" fillId="0" borderId="3" xfId="0" applyNumberFormat="1" applyFont="1" applyBorder="1" applyAlignment="1">
      <alignment vertical="top" wrapText="1"/>
    </xf>
    <xf numFmtId="165" fontId="5" fillId="3" borderId="7" xfId="0" applyNumberFormat="1" applyFont="1" applyFill="1" applyBorder="1" applyAlignment="1">
      <alignment horizontal="center" vertical="top"/>
    </xf>
    <xf numFmtId="165" fontId="1" fillId="0" borderId="3" xfId="0" applyNumberFormat="1" applyFont="1" applyBorder="1" applyAlignment="1">
      <alignment horizontal="center" vertical="top"/>
    </xf>
    <xf numFmtId="0" fontId="21" fillId="0" borderId="3" xfId="0" applyFont="1" applyBorder="1" applyAlignment="1">
      <alignment horizontal="left" vertical="top" wrapText="1"/>
    </xf>
    <xf numFmtId="0" fontId="24" fillId="0" borderId="0" xfId="0" applyFont="1" applyAlignment="1">
      <alignment horizontal="right"/>
    </xf>
    <xf numFmtId="0" fontId="22" fillId="0" borderId="3" xfId="0" applyFont="1" applyBorder="1" applyAlignment="1">
      <alignment horizontal="justify" vertical="top" wrapText="1"/>
    </xf>
    <xf numFmtId="0" fontId="30" fillId="0" borderId="0" xfId="11" applyFont="1" applyAlignment="1">
      <alignment horizontal="justify" vertical="center" wrapText="1"/>
    </xf>
    <xf numFmtId="0" fontId="30" fillId="0" borderId="0" xfId="9" applyFont="1" applyAlignment="1">
      <alignment horizontal="justify" vertical="center" wrapText="1"/>
    </xf>
    <xf numFmtId="0" fontId="20" fillId="0" borderId="13" xfId="9" applyFont="1" applyBorder="1" applyAlignment="1">
      <alignment horizontal="justify" vertical="center" wrapText="1"/>
    </xf>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0" fillId="0" borderId="8" xfId="0" applyBorder="1" applyAlignment="1">
      <alignment horizontal="center" vertical="top"/>
    </xf>
    <xf numFmtId="0" fontId="0" fillId="0" borderId="9" xfId="0" applyBorder="1" applyAlignment="1">
      <alignment horizontal="center" vertical="top"/>
    </xf>
    <xf numFmtId="0" fontId="0" fillId="0" borderId="10" xfId="0" applyBorder="1" applyAlignment="1">
      <alignment horizontal="center" vertical="top"/>
    </xf>
    <xf numFmtId="0" fontId="2" fillId="3" borderId="7" xfId="0" applyFont="1" applyFill="1" applyBorder="1" applyAlignment="1">
      <alignment horizontal="center" vertical="top"/>
    </xf>
  </cellXfs>
  <cellStyles count="12">
    <cellStyle name="merge" xfId="6" xr:uid="{00000000-0005-0000-0000-000000000000}"/>
    <cellStyle name="Normal 10 2" xfId="2" xr:uid="{00000000-0005-0000-0000-000001000000}"/>
    <cellStyle name="Normal 2" xfId="1" xr:uid="{00000000-0005-0000-0000-000002000000}"/>
    <cellStyle name="Normal 2 2" xfId="8" xr:uid="{00000000-0005-0000-0000-000003000000}"/>
    <cellStyle name="Normal 5" xfId="7" xr:uid="{00000000-0005-0000-0000-000004000000}"/>
    <cellStyle name="Normal_Sheet1" xfId="4" xr:uid="{00000000-0005-0000-0000-000005000000}"/>
    <cellStyle name="Normal_Sheet1 2" xfId="10" xr:uid="{00000000-0005-0000-0000-000006000000}"/>
    <cellStyle name="Normalno" xfId="0" builtinId="0"/>
    <cellStyle name="Normalno 2" xfId="9" xr:uid="{00000000-0005-0000-0000-000008000000}"/>
    <cellStyle name="Normalno 2 2" xfId="11" xr:uid="{00000000-0005-0000-0000-000009000000}"/>
    <cellStyle name="Obično_Roterm Metkovic" xfId="5" xr:uid="{00000000-0005-0000-0000-00000A000000}"/>
    <cellStyle name="Style 1" xfId="3" xr:uid="{00000000-0005-0000-0000-00000B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34</xdr:row>
      <xdr:rowOff>0</xdr:rowOff>
    </xdr:from>
    <xdr:to>
      <xdr:col>7</xdr:col>
      <xdr:colOff>582084</xdr:colOff>
      <xdr:row>40</xdr:row>
      <xdr:rowOff>31750</xdr:rowOff>
    </xdr:to>
    <xdr:pic>
      <xdr:nvPicPr>
        <xdr:cNvPr id="2" name="Slika 1">
          <a:extLst>
            <a:ext uri="{FF2B5EF4-FFF2-40B4-BE49-F238E27FC236}">
              <a16:creationId xmlns:a16="http://schemas.microsoft.com/office/drawing/2014/main" id="{54863FCB-F0DF-48C9-BC88-6F0AE90CEFCB}"/>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381" t="18065" r="21036" b="18676"/>
        <a:stretch/>
      </xdr:blipFill>
      <xdr:spPr bwMode="auto">
        <a:xfrm>
          <a:off x="2931583" y="6551083"/>
          <a:ext cx="2423584" cy="117475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5:E33"/>
  <sheetViews>
    <sheetView view="pageBreakPreview" zoomScale="90" zoomScaleNormal="100" zoomScaleSheetLayoutView="90" workbookViewId="0">
      <selection activeCell="E35" sqref="E35"/>
    </sheetView>
  </sheetViews>
  <sheetFormatPr defaultRowHeight="15"/>
  <cols>
    <col min="2" max="2" width="16.28515625" bestFit="1" customWidth="1"/>
  </cols>
  <sheetData>
    <row r="5" spans="2:4">
      <c r="B5" s="61" t="s">
        <v>106</v>
      </c>
      <c r="D5" s="61" t="s">
        <v>107</v>
      </c>
    </row>
    <row r="6" spans="2:4">
      <c r="D6" s="61" t="s">
        <v>108</v>
      </c>
    </row>
    <row r="7" spans="2:4">
      <c r="D7" s="61" t="s">
        <v>109</v>
      </c>
    </row>
    <row r="8" spans="2:4">
      <c r="D8" s="61" t="s">
        <v>110</v>
      </c>
    </row>
    <row r="10" spans="2:4">
      <c r="B10" s="61" t="s">
        <v>111</v>
      </c>
      <c r="C10" s="61"/>
      <c r="D10" s="61" t="s">
        <v>112</v>
      </c>
    </row>
    <row r="11" spans="2:4">
      <c r="B11" s="61"/>
      <c r="C11" s="61"/>
      <c r="D11" s="61" t="s">
        <v>113</v>
      </c>
    </row>
    <row r="12" spans="2:4">
      <c r="B12" s="61"/>
      <c r="C12" s="61"/>
      <c r="D12" s="61" t="s">
        <v>120</v>
      </c>
    </row>
    <row r="13" spans="2:4">
      <c r="B13" s="61"/>
      <c r="C13" s="61"/>
      <c r="D13" s="61"/>
    </row>
    <row r="14" spans="2:4">
      <c r="B14" s="61" t="s">
        <v>114</v>
      </c>
      <c r="C14" s="61"/>
      <c r="D14" s="61" t="s">
        <v>121</v>
      </c>
    </row>
    <row r="15" spans="2:4">
      <c r="B15" s="61"/>
      <c r="C15" s="61"/>
      <c r="D15" s="61"/>
    </row>
    <row r="16" spans="2:4">
      <c r="B16" s="61" t="s">
        <v>115</v>
      </c>
      <c r="C16" s="61"/>
      <c r="D16" s="61" t="s">
        <v>122</v>
      </c>
    </row>
    <row r="17" spans="2:4">
      <c r="B17" s="61"/>
      <c r="C17" s="61"/>
      <c r="D17" s="61"/>
    </row>
    <row r="18" spans="2:4">
      <c r="B18" s="61"/>
      <c r="C18" s="61"/>
      <c r="D18" s="61"/>
    </row>
    <row r="19" spans="2:4">
      <c r="B19" s="61" t="s">
        <v>116</v>
      </c>
      <c r="C19" s="61"/>
      <c r="D19" s="61" t="s">
        <v>123</v>
      </c>
    </row>
    <row r="20" spans="2:4">
      <c r="B20" s="61"/>
      <c r="C20" s="61"/>
      <c r="D20" s="61"/>
    </row>
    <row r="21" spans="2:4">
      <c r="B21" s="61" t="s">
        <v>117</v>
      </c>
      <c r="C21" s="61"/>
      <c r="D21" s="61" t="s">
        <v>118</v>
      </c>
    </row>
    <row r="28" spans="2:4" ht="21">
      <c r="B28" s="62" t="s">
        <v>119</v>
      </c>
      <c r="C28" s="63"/>
    </row>
    <row r="33" spans="2:5">
      <c r="B33" s="61" t="s">
        <v>167</v>
      </c>
      <c r="C33" s="83" t="s">
        <v>168</v>
      </c>
      <c r="E33" s="61" t="s">
        <v>169</v>
      </c>
    </row>
  </sheetData>
  <pageMargins left="0.70866141732283472" right="0.70866141732283472" top="0.74803149606299213" bottom="0.74803149606299213" header="0.31496062992125984" footer="0.31496062992125984"/>
  <pageSetup paperSize="9" scale="90" fitToHeight="0" orientation="portrait" r:id="rId1"/>
  <headerFooter>
    <oddHeader>&amp;L“A.G.M. PROJEKT” d.o.o. LABIN
datum  12/2018.g&amp;Rz.o. proj. 32/18-SJEVER-GP
br. projekta 100/18</oddHeader>
    <oddFooter>&amp;CA.G.M. PROJEKT d.o.o., P. SFECI 3, 52220 LABIN, OIB: 05887373049
tel/fax (052) 854 362, agm-projekt@pu.t-com.hr</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C15"/>
  <sheetViews>
    <sheetView view="pageBreakPreview" zoomScale="80" zoomScaleNormal="100" zoomScaleSheetLayoutView="80" workbookViewId="0">
      <selection activeCell="B13" sqref="B13:C13"/>
    </sheetView>
  </sheetViews>
  <sheetFormatPr defaultColWidth="9.140625" defaultRowHeight="12.75"/>
  <cols>
    <col min="1" max="1" width="4.5703125" style="66" customWidth="1"/>
    <col min="2" max="2" width="21.5703125" style="66" customWidth="1"/>
    <col min="3" max="3" width="55.5703125" style="66" customWidth="1"/>
    <col min="4" max="16384" width="9.140625" style="66"/>
  </cols>
  <sheetData>
    <row r="4" spans="1:3" ht="15.75">
      <c r="A4" s="64" t="s">
        <v>124</v>
      </c>
      <c r="B4" s="65"/>
      <c r="C4" s="65"/>
    </row>
    <row r="5" spans="1:3" ht="268.5" customHeight="1">
      <c r="A5" s="87" t="s">
        <v>147</v>
      </c>
      <c r="B5" s="87"/>
      <c r="C5" s="87"/>
    </row>
    <row r="7" spans="1:3" ht="15.75">
      <c r="A7" s="64" t="s">
        <v>125</v>
      </c>
      <c r="B7" s="65"/>
      <c r="C7" s="65"/>
    </row>
    <row r="8" spans="1:3" ht="39.75" customHeight="1">
      <c r="A8" s="67" t="s">
        <v>126</v>
      </c>
      <c r="B8" s="86" t="s">
        <v>127</v>
      </c>
      <c r="C8" s="86"/>
    </row>
    <row r="9" spans="1:3" ht="24.75" customHeight="1">
      <c r="A9" s="67" t="s">
        <v>128</v>
      </c>
      <c r="B9" s="86" t="s">
        <v>129</v>
      </c>
      <c r="C9" s="86"/>
    </row>
    <row r="10" spans="1:3" ht="41.25" customHeight="1">
      <c r="A10" s="67" t="s">
        <v>130</v>
      </c>
      <c r="B10" s="86" t="s">
        <v>131</v>
      </c>
      <c r="C10" s="86"/>
    </row>
    <row r="11" spans="1:3" ht="12.75" customHeight="1">
      <c r="A11" s="67" t="s">
        <v>132</v>
      </c>
      <c r="B11" s="86" t="s">
        <v>133</v>
      </c>
      <c r="C11" s="86"/>
    </row>
    <row r="12" spans="1:3" ht="26.25" customHeight="1">
      <c r="A12" s="67" t="s">
        <v>134</v>
      </c>
      <c r="B12" s="86" t="s">
        <v>135</v>
      </c>
      <c r="C12" s="86"/>
    </row>
    <row r="13" spans="1:3" ht="102.75" customHeight="1">
      <c r="A13" s="67" t="s">
        <v>136</v>
      </c>
      <c r="B13" s="85" t="s">
        <v>148</v>
      </c>
      <c r="C13" s="85"/>
    </row>
    <row r="14" spans="1:3" ht="26.25" customHeight="1">
      <c r="A14" s="67" t="s">
        <v>137</v>
      </c>
      <c r="B14" s="86" t="s">
        <v>138</v>
      </c>
      <c r="C14" s="86"/>
    </row>
    <row r="15" spans="1:3" ht="12.75" customHeight="1"/>
  </sheetData>
  <mergeCells count="8">
    <mergeCell ref="B13:C13"/>
    <mergeCell ref="B14:C14"/>
    <mergeCell ref="A5:C5"/>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scale="90" orientation="portrait" r:id="rId1"/>
  <headerFooter>
    <oddHeader>&amp;L“A.G.M. PROJEKT” d.o.o. LABIN
datum  12/2018.g&amp;Rz.o. proj. 32/18-SJEVER-GP
br. projekta 100/18</oddHeader>
    <oddFooter xml:space="preserve">&amp;CA.G.M. PROJEKT d.o.o., P. SFECI 3, 52220 LABIN, OIB: 05887373049
tel/fax (052) 854 362, agm-projekt@pu.t-com.hr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9">
    <pageSetUpPr fitToPage="1"/>
  </sheetPr>
  <dimension ref="A2:J16"/>
  <sheetViews>
    <sheetView view="pageBreakPreview" zoomScale="90" zoomScaleNormal="100" zoomScaleSheetLayoutView="90" workbookViewId="0">
      <selection activeCell="E4" sqref="E4:E14"/>
    </sheetView>
  </sheetViews>
  <sheetFormatPr defaultColWidth="9.140625" defaultRowHeight="15.75"/>
  <cols>
    <col min="1" max="1" width="10.85546875" style="50" bestFit="1" customWidth="1"/>
    <col min="2" max="2" width="59.85546875" style="3" customWidth="1"/>
    <col min="3" max="4" width="10.7109375" style="1" customWidth="1"/>
    <col min="5" max="5" width="13.28515625" style="4" bestFit="1" customWidth="1"/>
    <col min="6" max="6" width="17.85546875" style="5" bestFit="1" customWidth="1"/>
    <col min="7" max="7" width="20.7109375" style="1" bestFit="1" customWidth="1"/>
    <col min="8" max="8" width="8" style="1" customWidth="1"/>
    <col min="9" max="9" width="7.85546875" style="1" customWidth="1"/>
    <col min="10" max="10" width="6" style="1" customWidth="1"/>
    <col min="11" max="16384" width="9.140625" style="1"/>
  </cols>
  <sheetData>
    <row r="2" spans="1:10" ht="18.75">
      <c r="A2" s="41" t="s">
        <v>15</v>
      </c>
      <c r="B2" s="6" t="s">
        <v>16</v>
      </c>
      <c r="C2" s="7"/>
    </row>
    <row r="3" spans="1:10" s="46" customFormat="1">
      <c r="A3" s="42" t="s">
        <v>0</v>
      </c>
      <c r="B3" s="43" t="s">
        <v>1</v>
      </c>
      <c r="C3" s="42" t="s">
        <v>2</v>
      </c>
      <c r="D3" s="42" t="s">
        <v>3</v>
      </c>
      <c r="E3" s="44" t="s">
        <v>12</v>
      </c>
      <c r="F3" s="45" t="s">
        <v>5</v>
      </c>
      <c r="G3" s="11" t="s">
        <v>150</v>
      </c>
    </row>
    <row r="4" spans="1:10" s="2" customFormat="1" ht="60">
      <c r="A4" s="53" t="s">
        <v>53</v>
      </c>
      <c r="B4" s="31" t="s">
        <v>55</v>
      </c>
      <c r="C4" s="18" t="s">
        <v>6</v>
      </c>
      <c r="D4" s="33">
        <v>1</v>
      </c>
      <c r="E4" s="16"/>
      <c r="F4" s="40">
        <f t="shared" ref="F4" si="0">E4*D4</f>
        <v>0</v>
      </c>
      <c r="G4" s="77"/>
      <c r="H4" s="34"/>
      <c r="I4" s="1"/>
      <c r="J4" s="34"/>
    </row>
    <row r="5" spans="1:10" s="2" customFormat="1" ht="60">
      <c r="A5" s="53" t="s">
        <v>54</v>
      </c>
      <c r="B5" s="31" t="s">
        <v>151</v>
      </c>
      <c r="C5" s="18" t="s">
        <v>62</v>
      </c>
      <c r="D5" s="33">
        <v>1</v>
      </c>
      <c r="E5" s="16"/>
      <c r="F5" s="40">
        <f t="shared" ref="F5" si="1">E5*D5</f>
        <v>0</v>
      </c>
      <c r="G5" s="18"/>
      <c r="H5" s="34"/>
      <c r="I5" s="1"/>
      <c r="J5" s="34"/>
    </row>
    <row r="6" spans="1:10" s="2" customFormat="1" ht="60">
      <c r="A6" s="53" t="s">
        <v>56</v>
      </c>
      <c r="B6" s="31" t="s">
        <v>152</v>
      </c>
      <c r="C6" s="18" t="s">
        <v>13</v>
      </c>
      <c r="D6" s="33">
        <v>2</v>
      </c>
      <c r="E6" s="16"/>
      <c r="F6" s="40">
        <f t="shared" ref="F6" si="2">E6*D6</f>
        <v>0</v>
      </c>
      <c r="G6" s="18"/>
      <c r="H6" s="34"/>
      <c r="I6" s="1"/>
      <c r="J6" s="34"/>
    </row>
    <row r="7" spans="1:10" s="2" customFormat="1" ht="60">
      <c r="A7" s="53" t="s">
        <v>57</v>
      </c>
      <c r="B7" s="31" t="s">
        <v>153</v>
      </c>
      <c r="C7" s="19" t="s">
        <v>14</v>
      </c>
      <c r="D7" s="33">
        <v>105.3</v>
      </c>
      <c r="E7" s="16"/>
      <c r="F7" s="40">
        <f t="shared" ref="F7" si="3">E7*D7</f>
        <v>0</v>
      </c>
      <c r="G7" s="18"/>
      <c r="H7" s="34"/>
      <c r="I7" s="1"/>
      <c r="J7" s="34"/>
    </row>
    <row r="8" spans="1:10" s="2" customFormat="1" ht="60">
      <c r="A8" s="53" t="s">
        <v>58</v>
      </c>
      <c r="B8" s="31" t="s">
        <v>154</v>
      </c>
      <c r="C8" s="18" t="s">
        <v>13</v>
      </c>
      <c r="D8" s="33">
        <v>2</v>
      </c>
      <c r="E8" s="16"/>
      <c r="F8" s="40">
        <f t="shared" ref="F8" si="4">E8*D8</f>
        <v>0</v>
      </c>
      <c r="G8" s="18"/>
      <c r="H8" s="34"/>
      <c r="I8" s="1"/>
      <c r="J8" s="34"/>
    </row>
    <row r="9" spans="1:10" s="2" customFormat="1" ht="60">
      <c r="A9" s="53" t="s">
        <v>59</v>
      </c>
      <c r="B9" s="31" t="s">
        <v>155</v>
      </c>
      <c r="C9" s="18" t="s">
        <v>13</v>
      </c>
      <c r="D9" s="33">
        <v>8</v>
      </c>
      <c r="E9" s="16"/>
      <c r="F9" s="40">
        <f t="shared" ref="F9" si="5">E9*D9</f>
        <v>0</v>
      </c>
      <c r="G9" s="18"/>
      <c r="H9" s="34"/>
      <c r="I9" s="1"/>
      <c r="J9" s="34"/>
    </row>
    <row r="10" spans="1:10" s="2" customFormat="1" ht="45">
      <c r="A10" s="53" t="s">
        <v>61</v>
      </c>
      <c r="B10" s="31" t="s">
        <v>156</v>
      </c>
      <c r="C10" s="19" t="s">
        <v>9</v>
      </c>
      <c r="D10" s="33">
        <v>132.30000000000001</v>
      </c>
      <c r="E10" s="16"/>
      <c r="F10" s="40">
        <f t="shared" ref="F10" si="6">E10*D10</f>
        <v>0</v>
      </c>
      <c r="G10" s="18"/>
      <c r="H10" s="34"/>
      <c r="I10" s="1"/>
      <c r="J10" s="34"/>
    </row>
    <row r="11" spans="1:10" s="2" customFormat="1" ht="45">
      <c r="A11" s="53" t="s">
        <v>63</v>
      </c>
      <c r="B11" s="31" t="s">
        <v>157</v>
      </c>
      <c r="C11" s="19" t="s">
        <v>9</v>
      </c>
      <c r="D11" s="33">
        <v>27.5</v>
      </c>
      <c r="E11" s="16"/>
      <c r="F11" s="40">
        <f t="shared" ref="F11" si="7">E11*D11</f>
        <v>0</v>
      </c>
      <c r="G11" s="18"/>
      <c r="H11" s="34"/>
      <c r="I11" s="1"/>
      <c r="J11" s="34"/>
    </row>
    <row r="12" spans="1:10" s="2" customFormat="1" ht="45">
      <c r="A12" s="53" t="s">
        <v>64</v>
      </c>
      <c r="B12" s="31" t="s">
        <v>158</v>
      </c>
      <c r="C12" s="19" t="s">
        <v>9</v>
      </c>
      <c r="D12" s="33">
        <v>16.600000000000001</v>
      </c>
      <c r="E12" s="16"/>
      <c r="F12" s="40">
        <f t="shared" ref="F12:F13" si="8">E12*D12</f>
        <v>0</v>
      </c>
      <c r="G12" s="18"/>
      <c r="H12" s="34"/>
      <c r="I12" s="1"/>
      <c r="J12" s="34"/>
    </row>
    <row r="13" spans="1:10" s="2" customFormat="1" ht="81" customHeight="1">
      <c r="A13" s="53" t="s">
        <v>65</v>
      </c>
      <c r="B13" s="31" t="s">
        <v>160</v>
      </c>
      <c r="C13" s="19" t="s">
        <v>6</v>
      </c>
      <c r="D13" s="33">
        <v>1</v>
      </c>
      <c r="E13" s="16"/>
      <c r="F13" s="40">
        <f t="shared" si="8"/>
        <v>0</v>
      </c>
      <c r="G13" s="18"/>
      <c r="H13" s="34"/>
      <c r="I13" s="1"/>
      <c r="J13" s="34"/>
    </row>
    <row r="14" spans="1:10" s="2" customFormat="1" ht="45.75" thickBot="1">
      <c r="A14" s="53" t="s">
        <v>161</v>
      </c>
      <c r="B14" s="31" t="s">
        <v>86</v>
      </c>
      <c r="C14" s="19" t="s">
        <v>9</v>
      </c>
      <c r="D14" s="33">
        <v>1322.7</v>
      </c>
      <c r="E14" s="16"/>
      <c r="F14" s="40">
        <f t="shared" ref="F14" si="9">E14*D14</f>
        <v>0</v>
      </c>
      <c r="G14" s="18"/>
      <c r="H14" s="34"/>
      <c r="I14" s="1"/>
      <c r="J14" s="34"/>
    </row>
    <row r="15" spans="1:10" ht="17.25" thickTop="1" thickBot="1">
      <c r="A15" s="48"/>
      <c r="B15" s="13"/>
      <c r="C15" s="14"/>
      <c r="D15" s="88" t="s">
        <v>8</v>
      </c>
      <c r="E15" s="89"/>
      <c r="F15" s="15">
        <f>SUM(F4:F14)</f>
        <v>0</v>
      </c>
      <c r="G15" s="78">
        <f>SUM(G4:G14)</f>
        <v>0</v>
      </c>
    </row>
    <row r="16" spans="1:10" ht="16.5" thickTop="1"/>
  </sheetData>
  <mergeCells count="1">
    <mergeCell ref="D15:E15"/>
  </mergeCells>
  <pageMargins left="0.70866141732283472" right="0.70866141732283472" top="0.74803149606299213" bottom="0.74803149606299213" header="0.31496062992125984" footer="0.31496062992125984"/>
  <pageSetup paperSize="9" scale="71" fitToHeight="0" orientation="portrait" r:id="rId1"/>
  <headerFooter>
    <oddHeader xml:space="preserve">&amp;L“A.G.M. PROJEKT” d.o.o. LABIN
datum  12/2018.g.
&amp;Rz.o. proj. 32/18-SJEVER-GP
br. projekta 100/18
</oddHeader>
    <oddFooter xml:space="preserve">&amp;CA.G.M. PROJEKT d.o.o., P. SFECI 3, 52220 LABIN, OIB: 05887373049
tel/fax (052) 854 362, agm-projekt@pu.t-com.hr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8">
    <pageSetUpPr fitToPage="1"/>
  </sheetPr>
  <dimension ref="A2:J103"/>
  <sheetViews>
    <sheetView view="pageBreakPreview" topLeftCell="A70" zoomScale="83" zoomScaleNormal="100" zoomScaleSheetLayoutView="83" workbookViewId="0">
      <selection activeCell="E89" sqref="E89:E101"/>
    </sheetView>
  </sheetViews>
  <sheetFormatPr defaultColWidth="9.140625" defaultRowHeight="15.75"/>
  <cols>
    <col min="1" max="1" width="10.85546875" style="50" bestFit="1" customWidth="1"/>
    <col min="2" max="2" width="62.7109375" style="3" customWidth="1"/>
    <col min="3" max="4" width="10.7109375" style="1" customWidth="1"/>
    <col min="5" max="5" width="14.28515625" style="4" bestFit="1" customWidth="1"/>
    <col min="6" max="6" width="17.85546875" style="5" bestFit="1" customWidth="1"/>
    <col min="7" max="7" width="20.7109375" style="1" bestFit="1" customWidth="1"/>
    <col min="8" max="8" width="8" style="1" customWidth="1"/>
    <col min="9" max="9" width="7.85546875" style="1" customWidth="1"/>
    <col min="10" max="10" width="6" style="1" customWidth="1"/>
    <col min="11" max="16384" width="9.140625" style="1"/>
  </cols>
  <sheetData>
    <row r="2" spans="1:10" ht="18.75">
      <c r="A2" s="41" t="s">
        <v>23</v>
      </c>
      <c r="B2" s="6" t="s">
        <v>11</v>
      </c>
      <c r="C2" s="7"/>
    </row>
    <row r="3" spans="1:10" s="23" customFormat="1">
      <c r="A3" s="42" t="s">
        <v>0</v>
      </c>
      <c r="B3" s="9" t="s">
        <v>1</v>
      </c>
      <c r="C3" s="8" t="s">
        <v>2</v>
      </c>
      <c r="D3" s="8" t="s">
        <v>3</v>
      </c>
      <c r="E3" s="10" t="s">
        <v>4</v>
      </c>
      <c r="F3" s="11" t="s">
        <v>5</v>
      </c>
      <c r="G3" s="11" t="s">
        <v>150</v>
      </c>
      <c r="H3" s="1"/>
      <c r="I3" s="1"/>
    </row>
    <row r="4" spans="1:10" s="23" customFormat="1" ht="110.25" customHeight="1">
      <c r="A4" s="53" t="s">
        <v>17</v>
      </c>
      <c r="B4" s="31" t="s">
        <v>145</v>
      </c>
      <c r="C4" s="19" t="s">
        <v>7</v>
      </c>
      <c r="D4" s="33">
        <v>3340.2</v>
      </c>
      <c r="E4" s="16"/>
      <c r="F4" s="17">
        <f>D4*E4</f>
        <v>0</v>
      </c>
      <c r="G4" s="18"/>
      <c r="H4" s="1"/>
      <c r="I4" s="1"/>
      <c r="J4" s="34"/>
    </row>
    <row r="5" spans="1:10" s="23" customFormat="1" ht="275.25" customHeight="1">
      <c r="A5" s="53" t="s">
        <v>18</v>
      </c>
      <c r="B5" s="32" t="s">
        <v>165</v>
      </c>
      <c r="C5" s="19"/>
      <c r="D5" s="20"/>
      <c r="E5" s="16"/>
      <c r="F5" s="39"/>
      <c r="G5" s="19"/>
      <c r="H5" s="1"/>
      <c r="I5" s="1"/>
    </row>
    <row r="6" spans="1:10" s="23" customFormat="1" ht="197.25" customHeight="1">
      <c r="A6" s="53"/>
      <c r="B6" s="32" t="s">
        <v>149</v>
      </c>
      <c r="C6" s="19"/>
      <c r="D6" s="20"/>
      <c r="E6" s="16"/>
      <c r="F6" s="39"/>
      <c r="G6" s="19"/>
      <c r="H6" s="1"/>
      <c r="I6" s="1"/>
    </row>
    <row r="7" spans="1:10" s="23" customFormat="1" ht="172.5" customHeight="1">
      <c r="A7" s="53"/>
      <c r="B7" s="32" t="s">
        <v>159</v>
      </c>
      <c r="C7" s="19"/>
      <c r="D7" s="20"/>
      <c r="E7" s="16"/>
      <c r="F7" s="39"/>
      <c r="G7" s="19"/>
      <c r="H7" s="1"/>
      <c r="I7" s="1"/>
    </row>
    <row r="8" spans="1:10" s="23" customFormat="1" ht="75.75" customHeight="1">
      <c r="A8" s="53"/>
      <c r="B8" s="54" t="s">
        <v>170</v>
      </c>
      <c r="C8" s="19"/>
      <c r="D8" s="20"/>
      <c r="E8" s="36"/>
      <c r="F8" s="39"/>
      <c r="G8" s="19"/>
      <c r="H8" s="1"/>
      <c r="I8" s="1"/>
    </row>
    <row r="9" spans="1:10" s="23" customFormat="1" ht="53.25" customHeight="1">
      <c r="A9" s="53"/>
      <c r="B9" s="82" t="s">
        <v>162</v>
      </c>
      <c r="C9" s="20"/>
      <c r="D9" s="20"/>
      <c r="E9" s="20"/>
      <c r="F9" s="20"/>
      <c r="G9" s="20"/>
      <c r="H9" s="1"/>
      <c r="I9" s="1"/>
    </row>
    <row r="10" spans="1:10" s="23" customFormat="1">
      <c r="A10" s="47"/>
      <c r="B10" s="54" t="s">
        <v>66</v>
      </c>
      <c r="C10" s="90"/>
      <c r="D10" s="91"/>
      <c r="E10" s="91"/>
      <c r="F10" s="92"/>
      <c r="G10" s="19"/>
      <c r="H10" s="1"/>
      <c r="I10" s="1"/>
    </row>
    <row r="11" spans="1:10" s="23" customFormat="1">
      <c r="A11" s="47"/>
      <c r="B11" s="32" t="s">
        <v>24</v>
      </c>
      <c r="C11" s="19" t="s">
        <v>13</v>
      </c>
      <c r="D11" s="20">
        <v>1</v>
      </c>
      <c r="E11" s="16"/>
      <c r="F11" s="17">
        <f>D11*E11</f>
        <v>0</v>
      </c>
      <c r="G11" s="19"/>
      <c r="H11" s="1"/>
      <c r="I11" s="1"/>
    </row>
    <row r="12" spans="1:10" s="23" customFormat="1">
      <c r="A12" s="47"/>
      <c r="B12" s="32" t="s">
        <v>29</v>
      </c>
      <c r="C12" s="19" t="s">
        <v>13</v>
      </c>
      <c r="D12" s="20">
        <v>6</v>
      </c>
      <c r="E12" s="16"/>
      <c r="F12" s="17">
        <f t="shared" ref="F12:F22" si="0">D12*E12</f>
        <v>0</v>
      </c>
      <c r="G12" s="19"/>
      <c r="H12" s="1"/>
      <c r="I12" s="1"/>
    </row>
    <row r="13" spans="1:10" s="23" customFormat="1">
      <c r="A13" s="47"/>
      <c r="B13" s="32" t="s">
        <v>34</v>
      </c>
      <c r="C13" s="19" t="s">
        <v>13</v>
      </c>
      <c r="D13" s="20">
        <v>1</v>
      </c>
      <c r="E13" s="16"/>
      <c r="F13" s="17">
        <f t="shared" si="0"/>
        <v>0</v>
      </c>
      <c r="G13" s="19"/>
      <c r="H13" s="1"/>
      <c r="I13" s="1"/>
    </row>
    <row r="14" spans="1:10" s="23" customFormat="1">
      <c r="A14" s="47"/>
      <c r="B14" s="32" t="s">
        <v>32</v>
      </c>
      <c r="C14" s="19" t="s">
        <v>13</v>
      </c>
      <c r="D14" s="20">
        <v>1</v>
      </c>
      <c r="E14" s="16"/>
      <c r="F14" s="17">
        <f t="shared" si="0"/>
        <v>0</v>
      </c>
      <c r="G14" s="19"/>
      <c r="H14" s="1"/>
      <c r="I14" s="1"/>
    </row>
    <row r="15" spans="1:10" s="23" customFormat="1">
      <c r="A15" s="47"/>
      <c r="B15" s="32" t="s">
        <v>33</v>
      </c>
      <c r="C15" s="19" t="s">
        <v>13</v>
      </c>
      <c r="D15" s="20">
        <v>1</v>
      </c>
      <c r="E15" s="16"/>
      <c r="F15" s="17">
        <f t="shared" si="0"/>
        <v>0</v>
      </c>
      <c r="G15" s="19"/>
      <c r="H15" s="1"/>
      <c r="I15" s="1"/>
    </row>
    <row r="16" spans="1:10" s="23" customFormat="1">
      <c r="A16" s="47"/>
      <c r="B16" s="32" t="s">
        <v>35</v>
      </c>
      <c r="C16" s="19" t="s">
        <v>13</v>
      </c>
      <c r="D16" s="20">
        <v>1</v>
      </c>
      <c r="E16" s="16"/>
      <c r="F16" s="17">
        <f t="shared" si="0"/>
        <v>0</v>
      </c>
      <c r="G16" s="19"/>
      <c r="H16" s="1"/>
      <c r="I16" s="1"/>
    </row>
    <row r="17" spans="1:9" s="23" customFormat="1">
      <c r="A17" s="47"/>
      <c r="B17" s="32" t="s">
        <v>36</v>
      </c>
      <c r="C17" s="19" t="s">
        <v>13</v>
      </c>
      <c r="D17" s="20">
        <v>2</v>
      </c>
      <c r="E17" s="16"/>
      <c r="F17" s="17">
        <f t="shared" si="0"/>
        <v>0</v>
      </c>
      <c r="G17" s="19"/>
      <c r="H17" s="1"/>
      <c r="I17" s="1"/>
    </row>
    <row r="18" spans="1:9" s="23" customFormat="1">
      <c r="A18" s="47"/>
      <c r="B18" s="32" t="s">
        <v>37</v>
      </c>
      <c r="C18" s="19" t="s">
        <v>13</v>
      </c>
      <c r="D18" s="20">
        <v>4</v>
      </c>
      <c r="E18" s="16"/>
      <c r="F18" s="17">
        <f t="shared" si="0"/>
        <v>0</v>
      </c>
      <c r="G18" s="19"/>
      <c r="H18" s="1"/>
      <c r="I18" s="1"/>
    </row>
    <row r="19" spans="1:9" s="23" customFormat="1">
      <c r="A19" s="47"/>
      <c r="B19" s="32" t="s">
        <v>38</v>
      </c>
      <c r="C19" s="19" t="s">
        <v>13</v>
      </c>
      <c r="D19" s="20">
        <v>1</v>
      </c>
      <c r="E19" s="16"/>
      <c r="F19" s="17">
        <f t="shared" si="0"/>
        <v>0</v>
      </c>
      <c r="G19" s="19"/>
      <c r="H19" s="1"/>
      <c r="I19" s="1"/>
    </row>
    <row r="20" spans="1:9" s="23" customFormat="1">
      <c r="A20" s="47"/>
      <c r="B20" s="32" t="s">
        <v>39</v>
      </c>
      <c r="C20" s="19" t="s">
        <v>13</v>
      </c>
      <c r="D20" s="20">
        <v>12</v>
      </c>
      <c r="E20" s="16"/>
      <c r="F20" s="17">
        <f t="shared" si="0"/>
        <v>0</v>
      </c>
      <c r="G20" s="19"/>
      <c r="H20" s="1"/>
      <c r="I20" s="1"/>
    </row>
    <row r="21" spans="1:9" s="23" customFormat="1">
      <c r="A21" s="47"/>
      <c r="B21" s="32" t="s">
        <v>40</v>
      </c>
      <c r="C21" s="19" t="s">
        <v>13</v>
      </c>
      <c r="D21" s="20">
        <v>3</v>
      </c>
      <c r="E21" s="16"/>
      <c r="F21" s="17">
        <f t="shared" si="0"/>
        <v>0</v>
      </c>
      <c r="G21" s="19"/>
      <c r="H21" s="1"/>
      <c r="I21" s="1"/>
    </row>
    <row r="22" spans="1:9" s="23" customFormat="1">
      <c r="A22" s="47"/>
      <c r="B22" s="32" t="s">
        <v>42</v>
      </c>
      <c r="C22" s="19" t="s">
        <v>13</v>
      </c>
      <c r="D22" s="20">
        <v>3</v>
      </c>
      <c r="E22" s="16"/>
      <c r="F22" s="17">
        <f t="shared" si="0"/>
        <v>0</v>
      </c>
      <c r="G22" s="19"/>
      <c r="H22" s="1"/>
      <c r="I22" s="1"/>
    </row>
    <row r="23" spans="1:9" s="23" customFormat="1">
      <c r="A23" s="47"/>
      <c r="B23" s="32" t="s">
        <v>67</v>
      </c>
      <c r="C23" s="19" t="s">
        <v>13</v>
      </c>
      <c r="D23" s="20">
        <v>1</v>
      </c>
      <c r="E23" s="16"/>
      <c r="F23" s="17">
        <f t="shared" ref="F23:F32" si="1">D23*E23</f>
        <v>0</v>
      </c>
      <c r="G23" s="19"/>
      <c r="H23" s="1"/>
      <c r="I23" s="1"/>
    </row>
    <row r="24" spans="1:9" s="23" customFormat="1">
      <c r="A24" s="47"/>
      <c r="B24" s="32" t="s">
        <v>68</v>
      </c>
      <c r="C24" s="19" t="s">
        <v>13</v>
      </c>
      <c r="D24" s="20">
        <v>2</v>
      </c>
      <c r="E24" s="16"/>
      <c r="F24" s="17">
        <f t="shared" si="1"/>
        <v>0</v>
      </c>
      <c r="G24" s="19"/>
      <c r="H24" s="1"/>
      <c r="I24" s="1"/>
    </row>
    <row r="25" spans="1:9" s="23" customFormat="1">
      <c r="A25" s="47"/>
      <c r="B25" s="32" t="s">
        <v>69</v>
      </c>
      <c r="C25" s="19" t="s">
        <v>13</v>
      </c>
      <c r="D25" s="20">
        <v>2</v>
      </c>
      <c r="E25" s="16"/>
      <c r="F25" s="17">
        <f t="shared" si="1"/>
        <v>0</v>
      </c>
      <c r="G25" s="19"/>
      <c r="H25" s="1"/>
      <c r="I25" s="1"/>
    </row>
    <row r="26" spans="1:9" s="23" customFormat="1">
      <c r="A26" s="47"/>
      <c r="B26" s="32" t="s">
        <v>70</v>
      </c>
      <c r="C26" s="19" t="s">
        <v>13</v>
      </c>
      <c r="D26" s="20">
        <v>3</v>
      </c>
      <c r="E26" s="16"/>
      <c r="F26" s="17">
        <f t="shared" si="1"/>
        <v>0</v>
      </c>
      <c r="G26" s="19"/>
      <c r="H26" s="1"/>
      <c r="I26" s="1"/>
    </row>
    <row r="27" spans="1:9" s="23" customFormat="1">
      <c r="A27" s="47"/>
      <c r="B27" s="32" t="s">
        <v>71</v>
      </c>
      <c r="C27" s="19" t="s">
        <v>13</v>
      </c>
      <c r="D27" s="20">
        <v>3</v>
      </c>
      <c r="E27" s="16"/>
      <c r="F27" s="17">
        <f t="shared" si="1"/>
        <v>0</v>
      </c>
      <c r="G27" s="19"/>
      <c r="H27" s="1"/>
      <c r="I27" s="1"/>
    </row>
    <row r="28" spans="1:9" s="23" customFormat="1">
      <c r="A28" s="47"/>
      <c r="B28" s="32" t="s">
        <v>72</v>
      </c>
      <c r="C28" s="19" t="s">
        <v>13</v>
      </c>
      <c r="D28" s="20">
        <v>1</v>
      </c>
      <c r="E28" s="16"/>
      <c r="F28" s="17">
        <f t="shared" si="1"/>
        <v>0</v>
      </c>
      <c r="G28" s="19"/>
      <c r="H28" s="1"/>
      <c r="I28" s="1"/>
    </row>
    <row r="29" spans="1:9" s="23" customFormat="1">
      <c r="A29" s="47"/>
      <c r="B29" s="32" t="s">
        <v>74</v>
      </c>
      <c r="C29" s="19" t="s">
        <v>13</v>
      </c>
      <c r="D29" s="20">
        <v>6</v>
      </c>
      <c r="E29" s="16"/>
      <c r="F29" s="17">
        <f t="shared" si="1"/>
        <v>0</v>
      </c>
      <c r="G29" s="19"/>
      <c r="H29" s="1"/>
      <c r="I29" s="1"/>
    </row>
    <row r="30" spans="1:9" s="23" customFormat="1">
      <c r="A30" s="47"/>
      <c r="B30" s="32" t="s">
        <v>75</v>
      </c>
      <c r="C30" s="19" t="s">
        <v>13</v>
      </c>
      <c r="D30" s="20">
        <v>1</v>
      </c>
      <c r="E30" s="16"/>
      <c r="F30" s="17">
        <f t="shared" si="1"/>
        <v>0</v>
      </c>
      <c r="G30" s="19"/>
      <c r="H30" s="1"/>
      <c r="I30" s="1"/>
    </row>
    <row r="31" spans="1:9" s="23" customFormat="1">
      <c r="A31" s="47"/>
      <c r="B31" s="32" t="s">
        <v>76</v>
      </c>
      <c r="C31" s="19" t="s">
        <v>13</v>
      </c>
      <c r="D31" s="20">
        <v>2</v>
      </c>
      <c r="E31" s="16"/>
      <c r="F31" s="17">
        <f t="shared" si="1"/>
        <v>0</v>
      </c>
      <c r="G31" s="19"/>
      <c r="H31" s="1"/>
      <c r="I31" s="1"/>
    </row>
    <row r="32" spans="1:9" s="23" customFormat="1">
      <c r="A32" s="47"/>
      <c r="B32" s="32" t="s">
        <v>77</v>
      </c>
      <c r="C32" s="19" t="s">
        <v>13</v>
      </c>
      <c r="D32" s="20">
        <v>1</v>
      </c>
      <c r="E32" s="16"/>
      <c r="F32" s="17">
        <f t="shared" si="1"/>
        <v>0</v>
      </c>
      <c r="G32" s="19"/>
      <c r="H32" s="1"/>
      <c r="I32" s="1"/>
    </row>
    <row r="33" spans="1:9" s="23" customFormat="1">
      <c r="A33" s="47"/>
      <c r="B33" s="32" t="s">
        <v>78</v>
      </c>
      <c r="C33" s="19" t="s">
        <v>13</v>
      </c>
      <c r="D33" s="20">
        <v>1</v>
      </c>
      <c r="E33" s="16"/>
      <c r="F33" s="17">
        <f t="shared" ref="F33:F38" si="2">D33*E33</f>
        <v>0</v>
      </c>
      <c r="G33" s="19"/>
      <c r="H33" s="1"/>
      <c r="I33" s="1"/>
    </row>
    <row r="34" spans="1:9" s="23" customFormat="1">
      <c r="A34" s="47"/>
      <c r="B34" s="32" t="s">
        <v>80</v>
      </c>
      <c r="C34" s="19" t="s">
        <v>13</v>
      </c>
      <c r="D34" s="20">
        <v>3</v>
      </c>
      <c r="E34" s="16"/>
      <c r="F34" s="17">
        <f t="shared" si="2"/>
        <v>0</v>
      </c>
      <c r="G34" s="19"/>
      <c r="H34" s="1"/>
      <c r="I34" s="1"/>
    </row>
    <row r="35" spans="1:9" s="23" customFormat="1">
      <c r="A35" s="47"/>
      <c r="B35" s="32" t="s">
        <v>81</v>
      </c>
      <c r="C35" s="19" t="s">
        <v>13</v>
      </c>
      <c r="D35" s="20">
        <v>1</v>
      </c>
      <c r="E35" s="16"/>
      <c r="F35" s="17">
        <f t="shared" si="2"/>
        <v>0</v>
      </c>
      <c r="G35" s="19"/>
      <c r="H35" s="1"/>
      <c r="I35" s="1"/>
    </row>
    <row r="36" spans="1:9" s="23" customFormat="1">
      <c r="A36" s="47"/>
      <c r="B36" s="32" t="s">
        <v>82</v>
      </c>
      <c r="C36" s="19" t="s">
        <v>13</v>
      </c>
      <c r="D36" s="20">
        <v>1</v>
      </c>
      <c r="E36" s="16"/>
      <c r="F36" s="17">
        <f t="shared" si="2"/>
        <v>0</v>
      </c>
      <c r="G36" s="19"/>
      <c r="H36" s="1"/>
      <c r="I36" s="1"/>
    </row>
    <row r="37" spans="1:9" s="23" customFormat="1">
      <c r="A37" s="47"/>
      <c r="B37" s="32" t="s">
        <v>83</v>
      </c>
      <c r="C37" s="19" t="s">
        <v>13</v>
      </c>
      <c r="D37" s="20">
        <v>1</v>
      </c>
      <c r="E37" s="16"/>
      <c r="F37" s="17">
        <f t="shared" ref="F37" si="3">D37*E37</f>
        <v>0</v>
      </c>
      <c r="G37" s="19"/>
      <c r="H37" s="1"/>
      <c r="I37" s="1"/>
    </row>
    <row r="38" spans="1:9" s="23" customFormat="1">
      <c r="A38" s="47"/>
      <c r="B38" s="32" t="s">
        <v>103</v>
      </c>
      <c r="C38" s="19" t="s">
        <v>13</v>
      </c>
      <c r="D38" s="20">
        <v>2</v>
      </c>
      <c r="E38" s="16"/>
      <c r="F38" s="17">
        <f t="shared" si="2"/>
        <v>0</v>
      </c>
      <c r="G38" s="19"/>
      <c r="H38" s="1"/>
      <c r="I38" s="1"/>
    </row>
    <row r="39" spans="1:9" s="23" customFormat="1">
      <c r="A39" s="47"/>
      <c r="B39" s="54" t="s">
        <v>84</v>
      </c>
      <c r="C39" s="90"/>
      <c r="D39" s="91"/>
      <c r="E39" s="91"/>
      <c r="F39" s="92"/>
      <c r="G39" s="19"/>
      <c r="H39" s="1"/>
      <c r="I39" s="1"/>
    </row>
    <row r="40" spans="1:9" s="23" customFormat="1">
      <c r="A40" s="47"/>
      <c r="B40" s="32" t="s">
        <v>35</v>
      </c>
      <c r="C40" s="19" t="s">
        <v>13</v>
      </c>
      <c r="D40" s="20">
        <v>28</v>
      </c>
      <c r="E40" s="16"/>
      <c r="F40" s="17">
        <f t="shared" ref="F40:F41" si="4">D40*E40</f>
        <v>0</v>
      </c>
      <c r="G40" s="19"/>
      <c r="H40" s="1"/>
      <c r="I40" s="1"/>
    </row>
    <row r="41" spans="1:9" s="23" customFormat="1">
      <c r="A41" s="47"/>
      <c r="B41" s="32" t="s">
        <v>39</v>
      </c>
      <c r="C41" s="19" t="s">
        <v>13</v>
      </c>
      <c r="D41" s="20">
        <v>1</v>
      </c>
      <c r="E41" s="16"/>
      <c r="F41" s="17">
        <f t="shared" si="4"/>
        <v>0</v>
      </c>
      <c r="G41" s="19"/>
      <c r="H41" s="1"/>
      <c r="I41" s="1"/>
    </row>
    <row r="42" spans="1:9" s="23" customFormat="1">
      <c r="A42" s="47"/>
      <c r="B42" s="54" t="s">
        <v>85</v>
      </c>
      <c r="C42" s="90"/>
      <c r="D42" s="91"/>
      <c r="E42" s="91"/>
      <c r="F42" s="92"/>
      <c r="G42" s="19"/>
      <c r="H42" s="1"/>
      <c r="I42" s="1"/>
    </row>
    <row r="43" spans="1:9" s="23" customFormat="1">
      <c r="A43" s="47"/>
      <c r="B43" s="32" t="s">
        <v>25</v>
      </c>
      <c r="C43" s="19" t="s">
        <v>13</v>
      </c>
      <c r="D43" s="20">
        <v>12</v>
      </c>
      <c r="E43" s="16"/>
      <c r="F43" s="17">
        <f t="shared" ref="F43:F45" si="5">D43*E43</f>
        <v>0</v>
      </c>
      <c r="G43" s="19"/>
      <c r="H43" s="1"/>
      <c r="I43" s="1"/>
    </row>
    <row r="44" spans="1:9" s="23" customFormat="1">
      <c r="A44" s="47"/>
      <c r="B44" s="32" t="s">
        <v>26</v>
      </c>
      <c r="C44" s="19" t="s">
        <v>13</v>
      </c>
      <c r="D44" s="20">
        <v>1</v>
      </c>
      <c r="E44" s="16"/>
      <c r="F44" s="17">
        <f t="shared" si="5"/>
        <v>0</v>
      </c>
      <c r="G44" s="19"/>
      <c r="H44" s="1"/>
      <c r="I44" s="1"/>
    </row>
    <row r="45" spans="1:9" s="23" customFormat="1">
      <c r="A45" s="47"/>
      <c r="B45" s="32" t="s">
        <v>32</v>
      </c>
      <c r="C45" s="19" t="s">
        <v>13</v>
      </c>
      <c r="D45" s="20">
        <v>2</v>
      </c>
      <c r="E45" s="16"/>
      <c r="F45" s="17">
        <f t="shared" si="5"/>
        <v>0</v>
      </c>
      <c r="G45" s="19"/>
      <c r="H45" s="1"/>
      <c r="I45" s="1"/>
    </row>
    <row r="46" spans="1:9" s="23" customFormat="1" ht="67.5" customHeight="1">
      <c r="A46" s="53"/>
      <c r="B46" s="82" t="s">
        <v>163</v>
      </c>
      <c r="C46" s="20"/>
      <c r="D46" s="20"/>
      <c r="E46" s="20"/>
      <c r="F46" s="20"/>
      <c r="G46" s="20"/>
      <c r="H46" s="1"/>
      <c r="I46" s="1"/>
    </row>
    <row r="47" spans="1:9" s="23" customFormat="1" ht="76.5" customHeight="1">
      <c r="A47" s="53"/>
      <c r="B47" s="56" t="s">
        <v>171</v>
      </c>
      <c r="C47" s="20"/>
      <c r="D47" s="20"/>
      <c r="E47" s="20"/>
      <c r="F47" s="20"/>
      <c r="G47" s="20"/>
      <c r="H47" s="1"/>
      <c r="I47" s="1"/>
    </row>
    <row r="48" spans="1:9" s="23" customFormat="1">
      <c r="A48" s="47"/>
      <c r="B48" s="54" t="s">
        <v>66</v>
      </c>
      <c r="C48" s="90"/>
      <c r="D48" s="91"/>
      <c r="E48" s="91"/>
      <c r="F48" s="92"/>
      <c r="G48" s="19"/>
      <c r="H48" s="1"/>
      <c r="I48" s="1"/>
    </row>
    <row r="49" spans="1:9" s="23" customFormat="1">
      <c r="A49" s="47"/>
      <c r="B49" s="32" t="s">
        <v>24</v>
      </c>
      <c r="C49" s="19" t="s">
        <v>13</v>
      </c>
      <c r="D49" s="20">
        <v>1</v>
      </c>
      <c r="E49" s="16"/>
      <c r="F49" s="17">
        <f>D49*E49</f>
        <v>0</v>
      </c>
      <c r="G49" s="19"/>
      <c r="H49" s="1"/>
      <c r="I49" s="1"/>
    </row>
    <row r="50" spans="1:9" s="23" customFormat="1">
      <c r="A50" s="47"/>
      <c r="B50" s="32" t="s">
        <v>25</v>
      </c>
      <c r="C50" s="19" t="s">
        <v>13</v>
      </c>
      <c r="D50" s="20">
        <v>1</v>
      </c>
      <c r="E50" s="16"/>
      <c r="F50" s="17">
        <f t="shared" ref="F50:F62" si="6">D50*E50</f>
        <v>0</v>
      </c>
      <c r="G50" s="19"/>
      <c r="H50" s="1"/>
      <c r="I50" s="1"/>
    </row>
    <row r="51" spans="1:9" s="23" customFormat="1">
      <c r="A51" s="47"/>
      <c r="B51" s="32" t="s">
        <v>26</v>
      </c>
      <c r="C51" s="19" t="s">
        <v>13</v>
      </c>
      <c r="D51" s="20">
        <v>2</v>
      </c>
      <c r="E51" s="16"/>
      <c r="F51" s="17">
        <f t="shared" si="6"/>
        <v>0</v>
      </c>
      <c r="G51" s="19"/>
      <c r="H51" s="1"/>
      <c r="I51" s="1"/>
    </row>
    <row r="52" spans="1:9" s="23" customFormat="1">
      <c r="A52" s="47"/>
      <c r="B52" s="32" t="s">
        <v>27</v>
      </c>
      <c r="C52" s="19" t="s">
        <v>13</v>
      </c>
      <c r="D52" s="20">
        <v>2</v>
      </c>
      <c r="E52" s="16"/>
      <c r="F52" s="17">
        <f t="shared" si="6"/>
        <v>0</v>
      </c>
      <c r="G52" s="19"/>
      <c r="H52" s="1"/>
      <c r="I52" s="1"/>
    </row>
    <row r="53" spans="1:9" s="23" customFormat="1">
      <c r="A53" s="47"/>
      <c r="B53" s="32" t="s">
        <v>28</v>
      </c>
      <c r="C53" s="19" t="s">
        <v>13</v>
      </c>
      <c r="D53" s="20">
        <v>1</v>
      </c>
      <c r="E53" s="16"/>
      <c r="F53" s="17">
        <f t="shared" si="6"/>
        <v>0</v>
      </c>
      <c r="G53" s="19"/>
      <c r="H53" s="1"/>
      <c r="I53" s="1"/>
    </row>
    <row r="54" spans="1:9" s="23" customFormat="1">
      <c r="A54" s="47"/>
      <c r="B54" s="32" t="s">
        <v>29</v>
      </c>
      <c r="C54" s="19" t="s">
        <v>13</v>
      </c>
      <c r="D54" s="20">
        <v>6</v>
      </c>
      <c r="E54" s="16"/>
      <c r="F54" s="17">
        <f t="shared" si="6"/>
        <v>0</v>
      </c>
      <c r="G54" s="19"/>
      <c r="H54" s="1"/>
      <c r="I54" s="1"/>
    </row>
    <row r="55" spans="1:9" s="23" customFormat="1">
      <c r="A55" s="47"/>
      <c r="B55" s="32" t="s">
        <v>30</v>
      </c>
      <c r="C55" s="19" t="s">
        <v>13</v>
      </c>
      <c r="D55" s="20">
        <v>1</v>
      </c>
      <c r="E55" s="16"/>
      <c r="F55" s="17">
        <f t="shared" si="6"/>
        <v>0</v>
      </c>
      <c r="G55" s="19"/>
      <c r="H55" s="1"/>
      <c r="I55" s="1"/>
    </row>
    <row r="56" spans="1:9" s="23" customFormat="1">
      <c r="A56" s="47"/>
      <c r="B56" s="32" t="s">
        <v>31</v>
      </c>
      <c r="C56" s="19" t="s">
        <v>13</v>
      </c>
      <c r="D56" s="20">
        <v>1</v>
      </c>
      <c r="E56" s="16"/>
      <c r="F56" s="17">
        <f t="shared" si="6"/>
        <v>0</v>
      </c>
      <c r="G56" s="19"/>
      <c r="H56" s="1"/>
      <c r="I56" s="1"/>
    </row>
    <row r="57" spans="1:9" s="23" customFormat="1">
      <c r="A57" s="47"/>
      <c r="B57" s="32" t="s">
        <v>39</v>
      </c>
      <c r="C57" s="19" t="s">
        <v>13</v>
      </c>
      <c r="D57" s="20">
        <v>24</v>
      </c>
      <c r="E57" s="16"/>
      <c r="F57" s="17">
        <f t="shared" si="6"/>
        <v>0</v>
      </c>
      <c r="G57" s="19"/>
      <c r="H57" s="1"/>
      <c r="I57" s="1"/>
    </row>
    <row r="58" spans="1:9" s="23" customFormat="1">
      <c r="A58" s="47"/>
      <c r="B58" s="32" t="s">
        <v>41</v>
      </c>
      <c r="C58" s="19" t="s">
        <v>13</v>
      </c>
      <c r="D58" s="20">
        <v>6</v>
      </c>
      <c r="E58" s="16"/>
      <c r="F58" s="17">
        <f t="shared" si="6"/>
        <v>0</v>
      </c>
      <c r="G58" s="19"/>
      <c r="H58" s="1"/>
      <c r="I58" s="1"/>
    </row>
    <row r="59" spans="1:9" s="23" customFormat="1">
      <c r="A59" s="47"/>
      <c r="B59" s="32" t="s">
        <v>72</v>
      </c>
      <c r="C59" s="19" t="s">
        <v>13</v>
      </c>
      <c r="D59" s="20">
        <v>1</v>
      </c>
      <c r="E59" s="16"/>
      <c r="F59" s="17">
        <f t="shared" si="6"/>
        <v>0</v>
      </c>
      <c r="G59" s="19"/>
      <c r="H59" s="1"/>
      <c r="I59" s="1"/>
    </row>
    <row r="60" spans="1:9" s="23" customFormat="1">
      <c r="A60" s="47"/>
      <c r="B60" s="32" t="s">
        <v>73</v>
      </c>
      <c r="C60" s="19" t="s">
        <v>13</v>
      </c>
      <c r="D60" s="20">
        <v>1</v>
      </c>
      <c r="E60" s="16"/>
      <c r="F60" s="17">
        <f t="shared" si="6"/>
        <v>0</v>
      </c>
      <c r="G60" s="19"/>
      <c r="H60" s="1"/>
      <c r="I60" s="1"/>
    </row>
    <row r="61" spans="1:9" s="23" customFormat="1">
      <c r="A61" s="47"/>
      <c r="B61" s="32" t="s">
        <v>74</v>
      </c>
      <c r="C61" s="19" t="s">
        <v>13</v>
      </c>
      <c r="D61" s="20">
        <v>9</v>
      </c>
      <c r="E61" s="16"/>
      <c r="F61" s="17">
        <f t="shared" si="6"/>
        <v>0</v>
      </c>
      <c r="G61" s="19"/>
      <c r="H61" s="1"/>
      <c r="I61" s="1"/>
    </row>
    <row r="62" spans="1:9" s="23" customFormat="1">
      <c r="A62" s="47"/>
      <c r="B62" s="32" t="s">
        <v>79</v>
      </c>
      <c r="C62" s="19" t="s">
        <v>13</v>
      </c>
      <c r="D62" s="20">
        <v>1</v>
      </c>
      <c r="E62" s="16"/>
      <c r="F62" s="17">
        <f t="shared" si="6"/>
        <v>0</v>
      </c>
      <c r="G62" s="19"/>
      <c r="H62" s="1"/>
      <c r="I62" s="1"/>
    </row>
    <row r="63" spans="1:9" s="23" customFormat="1">
      <c r="A63" s="47"/>
      <c r="B63" s="54" t="s">
        <v>84</v>
      </c>
      <c r="C63" s="90"/>
      <c r="D63" s="91"/>
      <c r="E63" s="91"/>
      <c r="F63" s="92"/>
      <c r="G63" s="19"/>
      <c r="H63" s="1"/>
      <c r="I63" s="1"/>
    </row>
    <row r="64" spans="1:9" s="23" customFormat="1">
      <c r="A64" s="47"/>
      <c r="B64" s="32" t="s">
        <v>24</v>
      </c>
      <c r="C64" s="19" t="s">
        <v>13</v>
      </c>
      <c r="D64" s="20">
        <v>3</v>
      </c>
      <c r="E64" s="16"/>
      <c r="F64" s="17">
        <f>D64*E64</f>
        <v>0</v>
      </c>
      <c r="G64" s="19"/>
      <c r="H64" s="1"/>
      <c r="I64" s="1"/>
    </row>
    <row r="65" spans="1:9" s="23" customFormat="1">
      <c r="A65" s="47"/>
      <c r="B65" s="32" t="s">
        <v>27</v>
      </c>
      <c r="C65" s="19" t="s">
        <v>13</v>
      </c>
      <c r="D65" s="20">
        <v>5</v>
      </c>
      <c r="E65" s="16"/>
      <c r="F65" s="17">
        <f>D65*E65</f>
        <v>0</v>
      </c>
      <c r="G65" s="19"/>
      <c r="H65" s="1"/>
      <c r="I65" s="1"/>
    </row>
    <row r="66" spans="1:9" s="23" customFormat="1">
      <c r="A66" s="47"/>
      <c r="B66" s="32" t="s">
        <v>29</v>
      </c>
      <c r="C66" s="19" t="s">
        <v>13</v>
      </c>
      <c r="D66" s="20">
        <v>6</v>
      </c>
      <c r="E66" s="16"/>
      <c r="F66" s="17">
        <f>D66*E66</f>
        <v>0</v>
      </c>
      <c r="G66" s="19"/>
      <c r="H66" s="1"/>
      <c r="I66" s="1"/>
    </row>
    <row r="67" spans="1:9" s="23" customFormat="1">
      <c r="A67" s="47"/>
      <c r="B67" s="32" t="s">
        <v>30</v>
      </c>
      <c r="C67" s="19" t="s">
        <v>13</v>
      </c>
      <c r="D67" s="20">
        <v>7</v>
      </c>
      <c r="E67" s="16"/>
      <c r="F67" s="17">
        <f>D67*E67</f>
        <v>0</v>
      </c>
      <c r="G67" s="19"/>
      <c r="H67" s="1"/>
      <c r="I67" s="1"/>
    </row>
    <row r="68" spans="1:9" s="23" customFormat="1">
      <c r="A68" s="47"/>
      <c r="B68" s="32" t="s">
        <v>31</v>
      </c>
      <c r="C68" s="19" t="s">
        <v>13</v>
      </c>
      <c r="D68" s="20">
        <v>20</v>
      </c>
      <c r="E68" s="16"/>
      <c r="F68" s="17">
        <f>D68*E68</f>
        <v>0</v>
      </c>
      <c r="G68" s="19"/>
      <c r="H68" s="1"/>
      <c r="I68" s="1"/>
    </row>
    <row r="69" spans="1:9" s="23" customFormat="1">
      <c r="A69" s="47"/>
      <c r="B69" s="32" t="s">
        <v>34</v>
      </c>
      <c r="C69" s="19" t="s">
        <v>13</v>
      </c>
      <c r="D69" s="20">
        <v>3</v>
      </c>
      <c r="E69" s="16"/>
      <c r="F69" s="17">
        <f t="shared" ref="F69:F72" si="7">D69*E69</f>
        <v>0</v>
      </c>
      <c r="G69" s="19"/>
      <c r="H69" s="1"/>
      <c r="I69" s="1"/>
    </row>
    <row r="70" spans="1:9" s="23" customFormat="1">
      <c r="A70" s="47"/>
      <c r="B70" s="32" t="s">
        <v>32</v>
      </c>
      <c r="C70" s="19" t="s">
        <v>13</v>
      </c>
      <c r="D70" s="20">
        <v>3</v>
      </c>
      <c r="E70" s="16"/>
      <c r="F70" s="17">
        <f t="shared" si="7"/>
        <v>0</v>
      </c>
      <c r="G70" s="19"/>
      <c r="H70" s="1"/>
      <c r="I70" s="1"/>
    </row>
    <row r="71" spans="1:9" s="23" customFormat="1">
      <c r="A71" s="47"/>
      <c r="B71" s="32" t="s">
        <v>33</v>
      </c>
      <c r="C71" s="19" t="s">
        <v>13</v>
      </c>
      <c r="D71" s="20">
        <v>3</v>
      </c>
      <c r="E71" s="16"/>
      <c r="F71" s="17">
        <f t="shared" si="7"/>
        <v>0</v>
      </c>
      <c r="G71" s="19"/>
      <c r="H71" s="1"/>
      <c r="I71" s="1"/>
    </row>
    <row r="72" spans="1:9" s="23" customFormat="1">
      <c r="A72" s="47"/>
      <c r="B72" s="32" t="s">
        <v>35</v>
      </c>
      <c r="C72" s="19" t="s">
        <v>13</v>
      </c>
      <c r="D72" s="20">
        <v>22</v>
      </c>
      <c r="E72" s="16"/>
      <c r="F72" s="17">
        <f t="shared" si="7"/>
        <v>0</v>
      </c>
      <c r="G72" s="19"/>
      <c r="H72" s="1"/>
      <c r="I72" s="1"/>
    </row>
    <row r="73" spans="1:9" s="23" customFormat="1">
      <c r="A73" s="47"/>
      <c r="B73" s="54" t="s">
        <v>85</v>
      </c>
      <c r="C73" s="90"/>
      <c r="D73" s="91"/>
      <c r="E73" s="91"/>
      <c r="F73" s="92"/>
      <c r="G73" s="19"/>
      <c r="H73" s="1"/>
      <c r="I73" s="1"/>
    </row>
    <row r="74" spans="1:9" s="23" customFormat="1">
      <c r="A74" s="47"/>
      <c r="B74" s="32" t="s">
        <v>24</v>
      </c>
      <c r="C74" s="19" t="s">
        <v>13</v>
      </c>
      <c r="D74" s="20">
        <v>9</v>
      </c>
      <c r="E74" s="16"/>
      <c r="F74" s="17">
        <f>D74*E74</f>
        <v>0</v>
      </c>
      <c r="G74" s="19"/>
      <c r="H74" s="1"/>
      <c r="I74" s="1"/>
    </row>
    <row r="75" spans="1:9" s="23" customFormat="1">
      <c r="A75" s="47"/>
      <c r="B75" s="32" t="s">
        <v>27</v>
      </c>
      <c r="C75" s="19" t="s">
        <v>13</v>
      </c>
      <c r="D75" s="20">
        <v>3</v>
      </c>
      <c r="E75" s="16"/>
      <c r="F75" s="17">
        <f t="shared" ref="F75:F86" si="8">D75*E75</f>
        <v>0</v>
      </c>
      <c r="G75" s="19"/>
      <c r="H75" s="1"/>
      <c r="I75" s="1"/>
    </row>
    <row r="76" spans="1:9" s="23" customFormat="1">
      <c r="A76" s="47"/>
      <c r="B76" s="32" t="s">
        <v>28</v>
      </c>
      <c r="C76" s="19" t="s">
        <v>13</v>
      </c>
      <c r="D76" s="20">
        <v>1</v>
      </c>
      <c r="E76" s="16"/>
      <c r="F76" s="17">
        <f t="shared" si="8"/>
        <v>0</v>
      </c>
      <c r="G76" s="19"/>
      <c r="H76" s="1"/>
      <c r="I76" s="1"/>
    </row>
    <row r="77" spans="1:9" s="23" customFormat="1">
      <c r="A77" s="47"/>
      <c r="B77" s="32" t="s">
        <v>29</v>
      </c>
      <c r="C77" s="19" t="s">
        <v>13</v>
      </c>
      <c r="D77" s="20">
        <v>1</v>
      </c>
      <c r="E77" s="16"/>
      <c r="F77" s="17">
        <f t="shared" si="8"/>
        <v>0</v>
      </c>
      <c r="G77" s="19"/>
      <c r="H77" s="1"/>
      <c r="I77" s="1"/>
    </row>
    <row r="78" spans="1:9" s="23" customFormat="1">
      <c r="A78" s="47"/>
      <c r="B78" s="32" t="s">
        <v>30</v>
      </c>
      <c r="C78" s="19" t="s">
        <v>13</v>
      </c>
      <c r="D78" s="20">
        <v>1</v>
      </c>
      <c r="E78" s="16"/>
      <c r="F78" s="17">
        <f t="shared" si="8"/>
        <v>0</v>
      </c>
      <c r="G78" s="19"/>
      <c r="H78" s="1"/>
      <c r="I78" s="1"/>
    </row>
    <row r="79" spans="1:9" s="23" customFormat="1">
      <c r="A79" s="47"/>
      <c r="B79" s="32" t="s">
        <v>31</v>
      </c>
      <c r="C79" s="19" t="s">
        <v>13</v>
      </c>
      <c r="D79" s="20">
        <v>1</v>
      </c>
      <c r="E79" s="16"/>
      <c r="F79" s="17">
        <f t="shared" si="8"/>
        <v>0</v>
      </c>
      <c r="G79" s="19"/>
      <c r="H79" s="1"/>
      <c r="I79" s="1"/>
    </row>
    <row r="80" spans="1:9" s="23" customFormat="1">
      <c r="A80" s="47"/>
      <c r="B80" s="32" t="s">
        <v>34</v>
      </c>
      <c r="C80" s="19" t="s">
        <v>13</v>
      </c>
      <c r="D80" s="20">
        <v>1</v>
      </c>
      <c r="E80" s="16"/>
      <c r="F80" s="17">
        <f t="shared" si="8"/>
        <v>0</v>
      </c>
      <c r="G80" s="19"/>
      <c r="H80" s="1"/>
      <c r="I80" s="1"/>
    </row>
    <row r="81" spans="1:9" s="23" customFormat="1">
      <c r="A81" s="47"/>
      <c r="B81" s="32" t="s">
        <v>33</v>
      </c>
      <c r="C81" s="19" t="s">
        <v>13</v>
      </c>
      <c r="D81" s="20">
        <v>4</v>
      </c>
      <c r="E81" s="16"/>
      <c r="F81" s="17">
        <f t="shared" si="8"/>
        <v>0</v>
      </c>
      <c r="G81" s="19"/>
      <c r="H81" s="1"/>
      <c r="I81" s="1"/>
    </row>
    <row r="82" spans="1:9" s="23" customFormat="1">
      <c r="A82" s="47"/>
      <c r="B82" s="32" t="s">
        <v>35</v>
      </c>
      <c r="C82" s="19" t="s">
        <v>13</v>
      </c>
      <c r="D82" s="20">
        <v>7</v>
      </c>
      <c r="E82" s="16"/>
      <c r="F82" s="17">
        <f t="shared" si="8"/>
        <v>0</v>
      </c>
      <c r="G82" s="19"/>
      <c r="H82" s="1"/>
      <c r="I82" s="1"/>
    </row>
    <row r="83" spans="1:9" s="23" customFormat="1">
      <c r="A83" s="47"/>
      <c r="B83" s="32" t="s">
        <v>36</v>
      </c>
      <c r="C83" s="19" t="s">
        <v>13</v>
      </c>
      <c r="D83" s="20">
        <v>7</v>
      </c>
      <c r="E83" s="16"/>
      <c r="F83" s="17">
        <f t="shared" si="8"/>
        <v>0</v>
      </c>
      <c r="G83" s="19"/>
      <c r="H83" s="1"/>
      <c r="I83" s="1"/>
    </row>
    <row r="84" spans="1:9" s="23" customFormat="1">
      <c r="A84" s="47"/>
      <c r="B84" s="32" t="s">
        <v>37</v>
      </c>
      <c r="C84" s="19" t="s">
        <v>13</v>
      </c>
      <c r="D84" s="20">
        <v>1</v>
      </c>
      <c r="E84" s="16"/>
      <c r="F84" s="17">
        <f t="shared" si="8"/>
        <v>0</v>
      </c>
      <c r="G84" s="19"/>
      <c r="H84" s="1"/>
      <c r="I84" s="1"/>
    </row>
    <row r="85" spans="1:9" s="23" customFormat="1">
      <c r="A85" s="47"/>
      <c r="B85" s="32" t="s">
        <v>38</v>
      </c>
      <c r="C85" s="19" t="s">
        <v>13</v>
      </c>
      <c r="D85" s="20">
        <v>13</v>
      </c>
      <c r="E85" s="16"/>
      <c r="F85" s="17">
        <f t="shared" si="8"/>
        <v>0</v>
      </c>
      <c r="G85" s="19"/>
      <c r="H85" s="1"/>
      <c r="I85" s="1"/>
    </row>
    <row r="86" spans="1:9" s="23" customFormat="1">
      <c r="A86" s="47"/>
      <c r="B86" s="32" t="s">
        <v>39</v>
      </c>
      <c r="C86" s="19" t="s">
        <v>13</v>
      </c>
      <c r="D86" s="20">
        <v>3</v>
      </c>
      <c r="E86" s="16"/>
      <c r="F86" s="17">
        <f t="shared" si="8"/>
        <v>0</v>
      </c>
      <c r="G86" s="19"/>
      <c r="H86" s="1"/>
      <c r="I86" s="1"/>
    </row>
    <row r="87" spans="1:9" s="23" customFormat="1" ht="60">
      <c r="A87" s="53"/>
      <c r="B87" s="82" t="s">
        <v>164</v>
      </c>
      <c r="C87" s="20"/>
      <c r="D87" s="20"/>
      <c r="E87" s="20"/>
      <c r="F87" s="20"/>
      <c r="G87" s="20"/>
      <c r="H87" s="1"/>
      <c r="I87" s="1"/>
    </row>
    <row r="88" spans="1:9" s="23" customFormat="1">
      <c r="A88" s="47"/>
      <c r="B88" s="54" t="s">
        <v>84</v>
      </c>
      <c r="C88" s="90"/>
      <c r="D88" s="91"/>
      <c r="E88" s="91"/>
      <c r="F88" s="92"/>
      <c r="G88" s="19"/>
      <c r="H88" s="1"/>
      <c r="I88" s="1"/>
    </row>
    <row r="89" spans="1:9" s="23" customFormat="1">
      <c r="A89" s="47"/>
      <c r="B89" s="32" t="s">
        <v>25</v>
      </c>
      <c r="C89" s="19" t="s">
        <v>13</v>
      </c>
      <c r="D89" s="20">
        <v>3</v>
      </c>
      <c r="E89" s="16"/>
      <c r="F89" s="17">
        <f t="shared" ref="F89:F98" si="9">D89*E89</f>
        <v>0</v>
      </c>
      <c r="G89" s="19"/>
      <c r="H89" s="1"/>
      <c r="I89" s="1"/>
    </row>
    <row r="90" spans="1:9" s="23" customFormat="1">
      <c r="A90" s="47"/>
      <c r="B90" s="32" t="s">
        <v>26</v>
      </c>
      <c r="C90" s="19" t="s">
        <v>13</v>
      </c>
      <c r="D90" s="20">
        <v>1</v>
      </c>
      <c r="E90" s="16"/>
      <c r="F90" s="17">
        <f>D90*E90</f>
        <v>0</v>
      </c>
      <c r="G90" s="19"/>
      <c r="H90" s="1"/>
      <c r="I90" s="1"/>
    </row>
    <row r="91" spans="1:9" s="23" customFormat="1">
      <c r="A91" s="47"/>
      <c r="B91" s="32" t="s">
        <v>28</v>
      </c>
      <c r="C91" s="19" t="s">
        <v>13</v>
      </c>
      <c r="D91" s="20">
        <v>1</v>
      </c>
      <c r="E91" s="16"/>
      <c r="F91" s="17">
        <f t="shared" si="9"/>
        <v>0</v>
      </c>
      <c r="G91" s="19"/>
      <c r="H91" s="1"/>
      <c r="I91" s="1"/>
    </row>
    <row r="92" spans="1:9" s="23" customFormat="1">
      <c r="A92" s="47"/>
      <c r="B92" s="32" t="s">
        <v>36</v>
      </c>
      <c r="C92" s="19" t="s">
        <v>13</v>
      </c>
      <c r="D92" s="20">
        <v>19</v>
      </c>
      <c r="E92" s="16"/>
      <c r="F92" s="17">
        <f t="shared" si="9"/>
        <v>0</v>
      </c>
      <c r="G92" s="19"/>
      <c r="H92" s="1"/>
      <c r="I92" s="1"/>
    </row>
    <row r="93" spans="1:9" s="23" customFormat="1">
      <c r="A93" s="47"/>
      <c r="B93" s="32" t="s">
        <v>37</v>
      </c>
      <c r="C93" s="19" t="s">
        <v>13</v>
      </c>
      <c r="D93" s="20">
        <v>8</v>
      </c>
      <c r="E93" s="16"/>
      <c r="F93" s="17">
        <f t="shared" si="9"/>
        <v>0</v>
      </c>
      <c r="G93" s="19"/>
      <c r="H93" s="1"/>
      <c r="I93" s="1"/>
    </row>
    <row r="94" spans="1:9" s="23" customFormat="1">
      <c r="A94" s="47"/>
      <c r="B94" s="32" t="s">
        <v>38</v>
      </c>
      <c r="C94" s="19" t="s">
        <v>13</v>
      </c>
      <c r="D94" s="20">
        <v>2</v>
      </c>
      <c r="E94" s="16"/>
      <c r="F94" s="17">
        <f t="shared" si="9"/>
        <v>0</v>
      </c>
      <c r="G94" s="19"/>
      <c r="H94" s="1"/>
      <c r="I94" s="1"/>
    </row>
    <row r="95" spans="1:9" s="23" customFormat="1">
      <c r="A95" s="47"/>
      <c r="B95" s="32" t="s">
        <v>41</v>
      </c>
      <c r="C95" s="19" t="s">
        <v>13</v>
      </c>
      <c r="D95" s="20">
        <v>7</v>
      </c>
      <c r="E95" s="16"/>
      <c r="F95" s="17">
        <f t="shared" si="9"/>
        <v>0</v>
      </c>
      <c r="G95" s="19"/>
      <c r="H95" s="1"/>
      <c r="I95" s="1"/>
    </row>
    <row r="96" spans="1:9" s="23" customFormat="1">
      <c r="A96" s="47"/>
      <c r="B96" s="32" t="s">
        <v>40</v>
      </c>
      <c r="C96" s="19" t="s">
        <v>13</v>
      </c>
      <c r="D96" s="20">
        <v>1</v>
      </c>
      <c r="E96" s="16"/>
      <c r="F96" s="17">
        <f t="shared" si="9"/>
        <v>0</v>
      </c>
      <c r="G96" s="19"/>
      <c r="H96" s="1"/>
      <c r="I96" s="1"/>
    </row>
    <row r="97" spans="1:9" s="23" customFormat="1">
      <c r="A97" s="47"/>
      <c r="B97" s="32" t="s">
        <v>42</v>
      </c>
      <c r="C97" s="19" t="s">
        <v>13</v>
      </c>
      <c r="D97" s="20">
        <v>2</v>
      </c>
      <c r="E97" s="16"/>
      <c r="F97" s="17">
        <f t="shared" si="9"/>
        <v>0</v>
      </c>
      <c r="G97" s="19"/>
      <c r="H97" s="1"/>
      <c r="I97" s="1"/>
    </row>
    <row r="98" spans="1:9" s="23" customFormat="1">
      <c r="A98" s="47"/>
      <c r="B98" s="32" t="s">
        <v>67</v>
      </c>
      <c r="C98" s="19" t="s">
        <v>13</v>
      </c>
      <c r="D98" s="20">
        <v>1</v>
      </c>
      <c r="E98" s="16"/>
      <c r="F98" s="17">
        <f t="shared" si="9"/>
        <v>0</v>
      </c>
      <c r="G98" s="19"/>
      <c r="H98" s="1"/>
      <c r="I98" s="1"/>
    </row>
    <row r="99" spans="1:9" s="23" customFormat="1" ht="50.25" customHeight="1">
      <c r="A99" s="55" t="s">
        <v>20</v>
      </c>
      <c r="B99" s="31" t="s">
        <v>96</v>
      </c>
      <c r="C99" s="19" t="s">
        <v>9</v>
      </c>
      <c r="D99" s="20">
        <v>1322.7</v>
      </c>
      <c r="E99" s="36"/>
      <c r="F99" s="39">
        <f t="shared" ref="F99:F101" si="10">D99*E99</f>
        <v>0</v>
      </c>
      <c r="G99" s="19"/>
      <c r="H99" s="1"/>
      <c r="I99" s="1"/>
    </row>
    <row r="100" spans="1:9" s="23" customFormat="1" ht="125.25" customHeight="1">
      <c r="A100" s="53" t="s">
        <v>21</v>
      </c>
      <c r="B100" s="31" t="s">
        <v>60</v>
      </c>
      <c r="C100" s="19" t="s">
        <v>9</v>
      </c>
      <c r="D100" s="20">
        <v>1322.7</v>
      </c>
      <c r="E100" s="36"/>
      <c r="F100" s="39">
        <f t="shared" si="10"/>
        <v>0</v>
      </c>
      <c r="G100" s="19"/>
      <c r="H100" s="1"/>
      <c r="I100" s="1"/>
    </row>
    <row r="101" spans="1:9" s="23" customFormat="1" ht="75.75" thickBot="1">
      <c r="A101" s="53" t="s">
        <v>22</v>
      </c>
      <c r="B101" s="31" t="s">
        <v>98</v>
      </c>
      <c r="C101" s="19" t="s">
        <v>9</v>
      </c>
      <c r="D101" s="20">
        <v>2983.8</v>
      </c>
      <c r="E101" s="36"/>
      <c r="F101" s="39">
        <f t="shared" si="10"/>
        <v>0</v>
      </c>
      <c r="G101" s="19"/>
      <c r="H101" s="1"/>
      <c r="I101" s="1"/>
    </row>
    <row r="102" spans="1:9" s="23" customFormat="1" ht="17.25" thickTop="1" thickBot="1">
      <c r="A102" s="48"/>
      <c r="B102" s="13"/>
      <c r="C102" s="14"/>
      <c r="D102" s="88" t="s">
        <v>8</v>
      </c>
      <c r="E102" s="89"/>
      <c r="F102" s="15">
        <f>SUM(F4:F101)</f>
        <v>0</v>
      </c>
      <c r="G102" s="78">
        <f>SUM(G4:G101)</f>
        <v>0</v>
      </c>
      <c r="H102" s="1"/>
      <c r="I102" s="1"/>
    </row>
    <row r="103" spans="1:9" ht="16.5" thickTop="1"/>
  </sheetData>
  <mergeCells count="8">
    <mergeCell ref="D102:E102"/>
    <mergeCell ref="C10:F10"/>
    <mergeCell ref="C39:F39"/>
    <mergeCell ref="C42:F42"/>
    <mergeCell ref="C48:F48"/>
    <mergeCell ref="C63:F63"/>
    <mergeCell ref="C73:F73"/>
    <mergeCell ref="C88:F88"/>
  </mergeCells>
  <pageMargins left="0.70866141732283472" right="0.70866141732283472" top="0.74803149606299213" bottom="0.74803149606299213" header="0.31496062992125984" footer="0.31496062992125984"/>
  <pageSetup paperSize="9" scale="69" fitToHeight="0" orientation="portrait" r:id="rId1"/>
  <headerFooter>
    <oddHeader xml:space="preserve">&amp;L“A.G.M. PROJEKT” d.o.o. LABIN
datum  12/2018.g.
&amp;Rz.o. proj. 32/18-SJEVER-GP
br. projekta 100/18
</oddHeader>
    <oddFooter xml:space="preserve">&amp;CA.G.M. PROJEKT d.o.o., P. SFECI 3, 52220 LABIN, OIB: 05887373049
tel/fax (052) 854 362, agm-projekt@pu.t-com.hr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10">
    <pageSetUpPr fitToPage="1"/>
  </sheetPr>
  <dimension ref="A1:J22"/>
  <sheetViews>
    <sheetView view="pageBreakPreview" zoomScale="90" zoomScaleNormal="100" zoomScaleSheetLayoutView="90" workbookViewId="0">
      <selection activeCell="E6" sqref="E6:E20"/>
    </sheetView>
  </sheetViews>
  <sheetFormatPr defaultColWidth="9.140625" defaultRowHeight="15.75"/>
  <cols>
    <col min="1" max="1" width="10.85546875" style="50" bestFit="1" customWidth="1"/>
    <col min="2" max="2" width="62.7109375" style="3" customWidth="1"/>
    <col min="3" max="4" width="10.7109375" style="1" customWidth="1"/>
    <col min="5" max="5" width="13.28515625" style="4" bestFit="1" customWidth="1"/>
    <col min="6" max="6" width="17.85546875" style="5" bestFit="1" customWidth="1"/>
    <col min="7" max="7" width="20.7109375" style="1" bestFit="1" customWidth="1"/>
    <col min="8" max="8" width="8" style="1" customWidth="1"/>
    <col min="9" max="9" width="7.85546875" style="1" customWidth="1"/>
    <col min="10" max="10" width="6" style="1" customWidth="1"/>
    <col min="11" max="16384" width="9.140625" style="1"/>
  </cols>
  <sheetData>
    <row r="1" spans="1:10">
      <c r="A1" s="69"/>
      <c r="B1" s="68" t="s">
        <v>139</v>
      </c>
      <c r="C1" s="70"/>
      <c r="D1" s="70"/>
      <c r="E1" s="71"/>
      <c r="F1" s="72"/>
    </row>
    <row r="2" spans="1:10" ht="30">
      <c r="B2" s="73" t="s">
        <v>140</v>
      </c>
    </row>
    <row r="4" spans="1:10" ht="18.75">
      <c r="A4" s="41" t="s">
        <v>44</v>
      </c>
      <c r="B4" s="6" t="s">
        <v>45</v>
      </c>
      <c r="C4" s="7"/>
    </row>
    <row r="5" spans="1:10" s="46" customFormat="1">
      <c r="A5" s="42" t="s">
        <v>0</v>
      </c>
      <c r="B5" s="43" t="s">
        <v>1</v>
      </c>
      <c r="C5" s="42" t="s">
        <v>2</v>
      </c>
      <c r="D5" s="42" t="s">
        <v>3</v>
      </c>
      <c r="E5" s="44" t="s">
        <v>12</v>
      </c>
      <c r="F5" s="45" t="s">
        <v>5</v>
      </c>
      <c r="G5" s="11" t="s">
        <v>150</v>
      </c>
    </row>
    <row r="6" spans="1:10" s="46" customFormat="1" ht="134.25" customHeight="1">
      <c r="A6" s="53" t="s">
        <v>17</v>
      </c>
      <c r="B6" s="52" t="s">
        <v>52</v>
      </c>
      <c r="C6" s="18" t="s">
        <v>14</v>
      </c>
      <c r="D6" s="33">
        <v>8684.2000000000007</v>
      </c>
      <c r="E6" s="16"/>
      <c r="F6" s="40">
        <f t="shared" ref="F6" si="0">E6*D6</f>
        <v>0</v>
      </c>
      <c r="G6" s="74"/>
    </row>
    <row r="7" spans="1:10" s="2" customFormat="1" ht="169.9" customHeight="1">
      <c r="A7" s="53" t="s">
        <v>18</v>
      </c>
      <c r="B7" s="32" t="s">
        <v>46</v>
      </c>
      <c r="C7" s="18" t="s">
        <v>14</v>
      </c>
      <c r="D7" s="33">
        <f>5207.15+386</f>
        <v>5593.15</v>
      </c>
      <c r="E7" s="16"/>
      <c r="F7" s="40">
        <f t="shared" ref="F7:F17" si="1">E7*D7</f>
        <v>0</v>
      </c>
      <c r="G7" s="18"/>
      <c r="H7" s="34"/>
      <c r="I7" s="1"/>
      <c r="J7" s="34"/>
    </row>
    <row r="8" spans="1:10" s="2" customFormat="1" ht="120">
      <c r="A8" s="53" t="s">
        <v>43</v>
      </c>
      <c r="B8" s="32" t="s">
        <v>146</v>
      </c>
      <c r="C8" s="18" t="s">
        <v>14</v>
      </c>
      <c r="D8" s="33">
        <f>D7*0.1</f>
        <v>559.31499999999994</v>
      </c>
      <c r="E8" s="16"/>
      <c r="F8" s="40">
        <f t="shared" ref="F8" si="2">E8*D8</f>
        <v>0</v>
      </c>
      <c r="G8" s="18"/>
      <c r="H8" s="34"/>
      <c r="I8" s="1"/>
      <c r="J8" s="34"/>
    </row>
    <row r="9" spans="1:10" ht="179.45" customHeight="1">
      <c r="A9" s="53" t="s">
        <v>19</v>
      </c>
      <c r="B9" s="31" t="s">
        <v>99</v>
      </c>
      <c r="C9" s="19" t="s">
        <v>14</v>
      </c>
      <c r="D9" s="33">
        <f>D7</f>
        <v>5593.15</v>
      </c>
      <c r="E9" s="16"/>
      <c r="F9" s="40">
        <f t="shared" si="1"/>
        <v>0</v>
      </c>
      <c r="G9" s="19"/>
      <c r="J9" s="34"/>
    </row>
    <row r="10" spans="1:10" ht="322.5" customHeight="1">
      <c r="A10" s="53" t="s">
        <v>20</v>
      </c>
      <c r="B10" s="35" t="s">
        <v>141</v>
      </c>
      <c r="C10" s="19" t="s">
        <v>14</v>
      </c>
      <c r="D10" s="33">
        <v>5207.1499999999996</v>
      </c>
      <c r="E10" s="16"/>
      <c r="F10" s="40">
        <f t="shared" si="1"/>
        <v>0</v>
      </c>
      <c r="G10" s="19"/>
      <c r="J10" s="34"/>
    </row>
    <row r="11" spans="1:10" ht="242.45" customHeight="1">
      <c r="A11" s="53"/>
      <c r="B11" s="35" t="s">
        <v>100</v>
      </c>
      <c r="C11" s="38"/>
      <c r="D11" s="33"/>
      <c r="E11" s="16"/>
      <c r="F11" s="40"/>
      <c r="G11" s="75"/>
      <c r="J11" s="34"/>
    </row>
    <row r="12" spans="1:10" s="23" customFormat="1" ht="53.25" customHeight="1">
      <c r="A12" s="53"/>
      <c r="B12" s="56" t="s">
        <v>166</v>
      </c>
      <c r="C12" s="19"/>
      <c r="D12" s="20"/>
      <c r="E12" s="36"/>
      <c r="F12" s="39"/>
      <c r="G12" s="19"/>
      <c r="H12" s="1"/>
      <c r="I12" s="1"/>
    </row>
    <row r="13" spans="1:10" ht="195.75" customHeight="1">
      <c r="A13" s="53" t="s">
        <v>21</v>
      </c>
      <c r="B13" s="35" t="s">
        <v>142</v>
      </c>
      <c r="C13" s="19" t="s">
        <v>14</v>
      </c>
      <c r="D13" s="33">
        <v>386</v>
      </c>
      <c r="E13" s="16"/>
      <c r="F13" s="40">
        <f t="shared" ref="F13" si="3">E13*D13</f>
        <v>0</v>
      </c>
      <c r="G13" s="19"/>
      <c r="J13" s="34"/>
    </row>
    <row r="14" spans="1:10" ht="193.15" customHeight="1">
      <c r="A14" s="53"/>
      <c r="B14" s="35" t="s">
        <v>101</v>
      </c>
      <c r="C14" s="38"/>
      <c r="D14" s="33"/>
      <c r="E14" s="16"/>
      <c r="F14" s="40"/>
      <c r="G14" s="75"/>
      <c r="J14" s="34"/>
    </row>
    <row r="15" spans="1:10" s="23" customFormat="1" ht="53.25" customHeight="1">
      <c r="A15" s="53"/>
      <c r="B15" s="56" t="s">
        <v>166</v>
      </c>
      <c r="C15" s="19"/>
      <c r="D15" s="20"/>
      <c r="E15" s="36"/>
      <c r="F15" s="39"/>
      <c r="G15" s="19"/>
      <c r="H15" s="1"/>
      <c r="I15" s="1"/>
    </row>
    <row r="16" spans="1:10" ht="180">
      <c r="A16" s="53" t="s">
        <v>22</v>
      </c>
      <c r="B16" s="35" t="s">
        <v>97</v>
      </c>
      <c r="C16" s="38" t="s">
        <v>14</v>
      </c>
      <c r="D16" s="33">
        <v>328.3</v>
      </c>
      <c r="E16" s="16"/>
      <c r="F16" s="40">
        <f t="shared" si="1"/>
        <v>0</v>
      </c>
      <c r="G16" s="79">
        <f>F16</f>
        <v>0</v>
      </c>
      <c r="J16" s="34"/>
    </row>
    <row r="17" spans="1:10" s="2" customFormat="1" ht="135">
      <c r="A17" s="53" t="s">
        <v>48</v>
      </c>
      <c r="B17" s="35" t="s">
        <v>87</v>
      </c>
      <c r="C17" s="38" t="s">
        <v>14</v>
      </c>
      <c r="D17" s="33">
        <f>0.1*D16</f>
        <v>32.830000000000005</v>
      </c>
      <c r="E17" s="16"/>
      <c r="F17" s="40">
        <f t="shared" si="1"/>
        <v>0</v>
      </c>
      <c r="G17" s="79">
        <f>F17</f>
        <v>0</v>
      </c>
      <c r="H17" s="1"/>
      <c r="I17" s="1"/>
      <c r="J17" s="34"/>
    </row>
    <row r="18" spans="1:10" s="2" customFormat="1" ht="135">
      <c r="A18" s="53" t="s">
        <v>88</v>
      </c>
      <c r="B18" s="35" t="s">
        <v>90</v>
      </c>
      <c r="C18" s="38" t="s">
        <v>14</v>
      </c>
      <c r="D18" s="33">
        <v>203</v>
      </c>
      <c r="E18" s="16"/>
      <c r="F18" s="40">
        <f t="shared" ref="F18" si="4">E18*D18</f>
        <v>0</v>
      </c>
      <c r="G18" s="79">
        <f>F18</f>
        <v>0</v>
      </c>
      <c r="H18" s="1"/>
      <c r="I18" s="1"/>
      <c r="J18" s="34"/>
    </row>
    <row r="19" spans="1:10" s="2" customFormat="1" ht="135">
      <c r="A19" s="53" t="s">
        <v>95</v>
      </c>
      <c r="B19" s="35" t="s">
        <v>89</v>
      </c>
      <c r="C19" s="38" t="s">
        <v>14</v>
      </c>
      <c r="D19" s="33">
        <f>0.05*D18</f>
        <v>10.15</v>
      </c>
      <c r="E19" s="16"/>
      <c r="F19" s="40">
        <f t="shared" ref="F19" si="5">E19*D19</f>
        <v>0</v>
      </c>
      <c r="G19" s="79">
        <f>F19</f>
        <v>0</v>
      </c>
      <c r="H19" s="1"/>
      <c r="I19" s="1"/>
      <c r="J19" s="34"/>
    </row>
    <row r="20" spans="1:10" ht="30.75" thickBot="1">
      <c r="A20" s="53" t="s">
        <v>102</v>
      </c>
      <c r="B20" s="35" t="s">
        <v>94</v>
      </c>
      <c r="C20" s="38" t="s">
        <v>13</v>
      </c>
      <c r="D20" s="33">
        <v>26</v>
      </c>
      <c r="E20" s="16"/>
      <c r="F20" s="40">
        <f>D20*E20</f>
        <v>0</v>
      </c>
      <c r="G20" s="79">
        <f>F20</f>
        <v>0</v>
      </c>
      <c r="J20" s="34"/>
    </row>
    <row r="21" spans="1:10" ht="17.25" thickTop="1" thickBot="1">
      <c r="A21" s="48"/>
      <c r="B21" s="13"/>
      <c r="C21" s="14"/>
      <c r="D21" s="88" t="s">
        <v>8</v>
      </c>
      <c r="E21" s="89"/>
      <c r="F21" s="15">
        <f>SUM(F6:F20)</f>
        <v>0</v>
      </c>
      <c r="G21" s="78">
        <f>SUM(G6:G20)</f>
        <v>0</v>
      </c>
    </row>
    <row r="22" spans="1:10" ht="16.5" thickTop="1"/>
  </sheetData>
  <mergeCells count="1">
    <mergeCell ref="D21:E21"/>
  </mergeCells>
  <pageMargins left="0.70866141732283472" right="0.70866141732283472" top="0.74803149606299213" bottom="0.74803149606299213" header="0.31496062992125984" footer="0.31496062992125984"/>
  <pageSetup paperSize="9" scale="69" fitToHeight="0" orientation="portrait" r:id="rId1"/>
  <headerFooter>
    <oddHeader xml:space="preserve">&amp;L“A.G.M. PROJEKT” d.o.o. LABIN
datum  12/2018.g.
&amp;Rz.o. proj. 32/18-SJEVER-GP
br. projekta 100/18
</oddHeader>
    <oddFooter xml:space="preserve">&amp;CA.G.M. PROJEKT d.o.o., P. SFECI 3, 52220 LABIN, OIB: 05887373049
tel/fax (052) 854 362, agm-projekt@pu.t-com.hr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11">
    <pageSetUpPr fitToPage="1"/>
  </sheetPr>
  <dimension ref="A2:I16"/>
  <sheetViews>
    <sheetView view="pageBreakPreview" zoomScale="90" zoomScaleNormal="100" zoomScaleSheetLayoutView="90" workbookViewId="0">
      <selection activeCell="E4" sqref="E4:E13"/>
    </sheetView>
  </sheetViews>
  <sheetFormatPr defaultColWidth="9.140625" defaultRowHeight="15.75"/>
  <cols>
    <col min="1" max="1" width="10.85546875" style="50" bestFit="1" customWidth="1"/>
    <col min="2" max="2" width="64.42578125" style="3" bestFit="1" customWidth="1"/>
    <col min="3" max="4" width="10.7109375" style="1" customWidth="1"/>
    <col min="5" max="5" width="13.28515625" style="4" bestFit="1" customWidth="1"/>
    <col min="6" max="6" width="17.85546875" style="5" bestFit="1" customWidth="1"/>
    <col min="7" max="7" width="20.7109375" style="1" bestFit="1" customWidth="1"/>
    <col min="8" max="16384" width="9.140625" style="1"/>
  </cols>
  <sheetData>
    <row r="2" spans="1:9" ht="18.75">
      <c r="A2" s="41" t="s">
        <v>49</v>
      </c>
      <c r="B2" s="6" t="s">
        <v>47</v>
      </c>
      <c r="C2" s="7"/>
    </row>
    <row r="3" spans="1:9">
      <c r="A3" s="42" t="s">
        <v>0</v>
      </c>
      <c r="B3" s="9" t="s">
        <v>1</v>
      </c>
      <c r="C3" s="8" t="s">
        <v>2</v>
      </c>
      <c r="D3" s="8" t="s">
        <v>3</v>
      </c>
      <c r="E3" s="10" t="s">
        <v>12</v>
      </c>
      <c r="F3" s="11" t="s">
        <v>5</v>
      </c>
      <c r="G3" s="11" t="s">
        <v>150</v>
      </c>
    </row>
    <row r="4" spans="1:9" ht="165" customHeight="1">
      <c r="A4" s="55" t="s">
        <v>17</v>
      </c>
      <c r="B4" s="31" t="s">
        <v>176</v>
      </c>
      <c r="C4" s="19" t="s">
        <v>7</v>
      </c>
      <c r="D4" s="33">
        <v>2482.5</v>
      </c>
      <c r="E4" s="16"/>
      <c r="F4" s="17">
        <f t="shared" ref="F4" si="0">D4*E4</f>
        <v>0</v>
      </c>
      <c r="G4" s="19"/>
    </row>
    <row r="5" spans="1:9" s="23" customFormat="1" ht="53.25" customHeight="1">
      <c r="A5" s="55"/>
      <c r="B5" s="56" t="s">
        <v>166</v>
      </c>
      <c r="C5" s="19"/>
      <c r="D5" s="20"/>
      <c r="E5" s="36"/>
      <c r="F5" s="39"/>
      <c r="G5" s="19"/>
      <c r="H5" s="1"/>
      <c r="I5" s="1"/>
    </row>
    <row r="6" spans="1:9" ht="315">
      <c r="A6" s="55" t="s">
        <v>18</v>
      </c>
      <c r="B6" s="84" t="s">
        <v>172</v>
      </c>
      <c r="C6" s="19" t="s">
        <v>7</v>
      </c>
      <c r="D6" s="20">
        <v>2482.5</v>
      </c>
      <c r="E6" s="16"/>
      <c r="F6" s="17">
        <f t="shared" ref="F6" si="1">D6*E6</f>
        <v>0</v>
      </c>
      <c r="G6" s="19"/>
    </row>
    <row r="7" spans="1:9" s="23" customFormat="1" ht="53.25" customHeight="1">
      <c r="A7" s="55"/>
      <c r="B7" s="56" t="s">
        <v>166</v>
      </c>
      <c r="C7" s="19"/>
      <c r="D7" s="20"/>
      <c r="E7" s="36"/>
      <c r="F7" s="39"/>
      <c r="G7" s="19"/>
      <c r="H7" s="1"/>
      <c r="I7" s="1"/>
    </row>
    <row r="8" spans="1:9" ht="60">
      <c r="A8" s="55" t="s">
        <v>43</v>
      </c>
      <c r="B8" s="31" t="s">
        <v>177</v>
      </c>
      <c r="C8" s="19" t="s">
        <v>9</v>
      </c>
      <c r="D8" s="20">
        <v>470.2</v>
      </c>
      <c r="E8" s="16"/>
      <c r="F8" s="17">
        <f>D8*E8</f>
        <v>0</v>
      </c>
      <c r="G8" s="19"/>
    </row>
    <row r="9" spans="1:9" ht="60">
      <c r="A9" s="55" t="s">
        <v>19</v>
      </c>
      <c r="B9" s="31" t="s">
        <v>173</v>
      </c>
      <c r="C9" s="19" t="s">
        <v>9</v>
      </c>
      <c r="D9" s="20">
        <v>470.2</v>
      </c>
      <c r="E9" s="16"/>
      <c r="F9" s="17">
        <f t="shared" ref="F9:F10" si="2">D9*E9</f>
        <v>0</v>
      </c>
      <c r="G9" s="19"/>
    </row>
    <row r="10" spans="1:9" ht="60">
      <c r="A10" s="55" t="s">
        <v>20</v>
      </c>
      <c r="B10" s="31" t="s">
        <v>174</v>
      </c>
      <c r="C10" s="19" t="s">
        <v>175</v>
      </c>
      <c r="D10" s="20">
        <v>18</v>
      </c>
      <c r="E10" s="16"/>
      <c r="F10" s="17">
        <f t="shared" si="2"/>
        <v>0</v>
      </c>
      <c r="G10" s="19"/>
    </row>
    <row r="11" spans="1:9" ht="154.5" customHeight="1">
      <c r="A11" s="55" t="s">
        <v>21</v>
      </c>
      <c r="B11" s="12" t="s">
        <v>91</v>
      </c>
      <c r="C11" s="19" t="s">
        <v>9</v>
      </c>
      <c r="D11" s="20">
        <v>132.30000000000001</v>
      </c>
      <c r="E11" s="21"/>
      <c r="F11" s="39">
        <f>D11*E11</f>
        <v>0</v>
      </c>
      <c r="G11" s="19"/>
    </row>
    <row r="12" spans="1:9" ht="135">
      <c r="A12" s="55" t="s">
        <v>22</v>
      </c>
      <c r="B12" s="12" t="s">
        <v>92</v>
      </c>
      <c r="C12" s="19" t="s">
        <v>9</v>
      </c>
      <c r="D12" s="20">
        <v>27.5</v>
      </c>
      <c r="E12" s="21"/>
      <c r="F12" s="39">
        <f>D12*E12</f>
        <v>0</v>
      </c>
      <c r="G12" s="19"/>
    </row>
    <row r="13" spans="1:9" ht="135.75" thickBot="1">
      <c r="A13" s="55" t="s">
        <v>48</v>
      </c>
      <c r="B13" s="12" t="s">
        <v>93</v>
      </c>
      <c r="C13" s="19" t="s">
        <v>9</v>
      </c>
      <c r="D13" s="20">
        <v>16.600000000000001</v>
      </c>
      <c r="E13" s="21"/>
      <c r="F13" s="39">
        <f>D13*E13</f>
        <v>0</v>
      </c>
      <c r="G13" s="19"/>
    </row>
    <row r="14" spans="1:9" ht="17.25" thickTop="1" thickBot="1">
      <c r="B14" s="22"/>
      <c r="C14" s="14"/>
      <c r="D14" s="93" t="s">
        <v>10</v>
      </c>
      <c r="E14" s="93"/>
      <c r="F14" s="37">
        <f>SUM(F4:F13)</f>
        <v>0</v>
      </c>
      <c r="G14" s="37">
        <f>SUM(G11:G13)</f>
        <v>0</v>
      </c>
    </row>
    <row r="15" spans="1:9" s="23" customFormat="1" ht="16.5" thickTop="1">
      <c r="A15" s="51"/>
      <c r="B15" s="27"/>
      <c r="E15" s="24"/>
      <c r="F15" s="25"/>
      <c r="G15" s="1"/>
    </row>
    <row r="16" spans="1:9" s="23" customFormat="1">
      <c r="A16" s="50"/>
      <c r="B16" s="28"/>
      <c r="C16" s="26"/>
      <c r="D16" s="28"/>
      <c r="E16" s="29"/>
      <c r="F16" s="30"/>
    </row>
  </sheetData>
  <mergeCells count="1">
    <mergeCell ref="D14:E14"/>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32/18-SJEVER-GP
br. projekta 100/18
</oddHeader>
    <oddFooter xml:space="preserve">&amp;CA.G.M. PROJEKT d.o.o., P. SFECI 3, 52220 LABIN, OIB: 05887373049
tel/fax (052) 854 362, agm-projekt@pu.t-com.hr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1">
    <pageSetUpPr fitToPage="1"/>
  </sheetPr>
  <dimension ref="A2:G8"/>
  <sheetViews>
    <sheetView view="pageBreakPreview" zoomScale="90" zoomScaleNormal="100" zoomScaleSheetLayoutView="90" workbookViewId="0">
      <selection activeCell="E4" sqref="E4:E5"/>
    </sheetView>
  </sheetViews>
  <sheetFormatPr defaultColWidth="9.140625" defaultRowHeight="15.75"/>
  <cols>
    <col min="1" max="1" width="10.85546875" style="50" bestFit="1" customWidth="1"/>
    <col min="2" max="2" width="64.42578125" style="3" bestFit="1" customWidth="1"/>
    <col min="3" max="4" width="10.7109375" style="1" customWidth="1"/>
    <col min="5" max="5" width="13.28515625" style="4" bestFit="1" customWidth="1"/>
    <col min="6" max="6" width="17.85546875" style="5" bestFit="1" customWidth="1"/>
    <col min="7" max="7" width="20.7109375" style="1" bestFit="1" customWidth="1"/>
    <col min="8" max="16384" width="9.140625" style="1"/>
  </cols>
  <sheetData>
    <row r="2" spans="1:7" ht="18.75">
      <c r="A2" s="41" t="s">
        <v>50</v>
      </c>
      <c r="B2" s="6" t="s">
        <v>51</v>
      </c>
      <c r="C2" s="7"/>
    </row>
    <row r="3" spans="1:7">
      <c r="A3" s="42" t="s">
        <v>0</v>
      </c>
      <c r="B3" s="9" t="s">
        <v>1</v>
      </c>
      <c r="C3" s="8" t="s">
        <v>2</v>
      </c>
      <c r="D3" s="8" t="s">
        <v>3</v>
      </c>
      <c r="E3" s="10" t="s">
        <v>12</v>
      </c>
      <c r="F3" s="11" t="s">
        <v>5</v>
      </c>
      <c r="G3" s="11" t="s">
        <v>150</v>
      </c>
    </row>
    <row r="4" spans="1:7" ht="182.45" customHeight="1">
      <c r="A4" s="53" t="s">
        <v>17</v>
      </c>
      <c r="B4" s="31" t="s">
        <v>143</v>
      </c>
      <c r="C4" s="19" t="s">
        <v>7</v>
      </c>
      <c r="D4" s="20">
        <v>1595.8</v>
      </c>
      <c r="E4" s="21"/>
      <c r="F4" s="39">
        <f>D4*E4</f>
        <v>0</v>
      </c>
      <c r="G4" s="77"/>
    </row>
    <row r="5" spans="1:7" ht="179.45" customHeight="1" thickBot="1">
      <c r="A5" s="53" t="s">
        <v>18</v>
      </c>
      <c r="B5" s="31" t="s">
        <v>144</v>
      </c>
      <c r="C5" s="19" t="s">
        <v>7</v>
      </c>
      <c r="D5" s="20">
        <v>431.6</v>
      </c>
      <c r="E5" s="21"/>
      <c r="F5" s="39">
        <f>D5*E5</f>
        <v>0</v>
      </c>
      <c r="G5" s="77"/>
    </row>
    <row r="6" spans="1:7" ht="17.25" thickTop="1" thickBot="1">
      <c r="A6" s="49"/>
      <c r="B6" s="22"/>
      <c r="C6" s="14"/>
      <c r="D6" s="93" t="s">
        <v>10</v>
      </c>
      <c r="E6" s="93"/>
      <c r="F6" s="37">
        <f>SUM(F4:F5)</f>
        <v>0</v>
      </c>
      <c r="G6" s="78">
        <f>SUM(G4:G5)</f>
        <v>0</v>
      </c>
    </row>
    <row r="7" spans="1:7" s="23" customFormat="1" ht="16.5" thickTop="1">
      <c r="A7" s="50"/>
      <c r="B7" s="27"/>
      <c r="E7" s="24"/>
      <c r="F7" s="25"/>
      <c r="G7" s="1"/>
    </row>
    <row r="8" spans="1:7" s="23" customFormat="1">
      <c r="A8" s="51"/>
      <c r="B8" s="28"/>
      <c r="C8" s="26"/>
      <c r="D8" s="28"/>
      <c r="E8" s="29"/>
      <c r="F8" s="30"/>
    </row>
  </sheetData>
  <mergeCells count="1">
    <mergeCell ref="D6:E6"/>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32/18-SJEVER-GP
br. projekta 100/18
</oddHeader>
    <oddFooter xml:space="preserve">&amp;CA.G.M. PROJEKT d.o.o., P. SFECI 3, 52220 LABIN, OIB: 05887373049
tel/fax (052) 854 362, agm-projekt@pu.t-com.hr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D11"/>
  <sheetViews>
    <sheetView tabSelected="1" view="pageBreakPreview" zoomScaleNormal="100" zoomScaleSheetLayoutView="100" workbookViewId="0">
      <selection activeCell="B17" sqref="B17"/>
    </sheetView>
  </sheetViews>
  <sheetFormatPr defaultColWidth="9.140625" defaultRowHeight="15.75"/>
  <cols>
    <col min="1" max="1" width="10.85546875" style="50" bestFit="1" customWidth="1"/>
    <col min="2" max="2" width="64.42578125" style="3" bestFit="1" customWidth="1"/>
    <col min="3" max="3" width="15.42578125" style="1" bestFit="1" customWidth="1"/>
    <col min="4" max="4" width="20.7109375" style="1" bestFit="1" customWidth="1"/>
    <col min="5" max="16384" width="9.140625" style="1"/>
  </cols>
  <sheetData>
    <row r="2" spans="1:4" ht="18.75">
      <c r="A2" s="41"/>
      <c r="B2" s="6" t="s">
        <v>104</v>
      </c>
      <c r="C2" s="57"/>
    </row>
    <row r="3" spans="1:4">
      <c r="A3" s="42"/>
      <c r="B3" s="9" t="s">
        <v>105</v>
      </c>
      <c r="C3" s="58" t="s">
        <v>5</v>
      </c>
      <c r="D3" s="11" t="s">
        <v>150</v>
      </c>
    </row>
    <row r="4" spans="1:4" ht="18.75">
      <c r="A4" s="53" t="s">
        <v>15</v>
      </c>
      <c r="B4" s="6" t="s">
        <v>16</v>
      </c>
      <c r="C4" s="60">
        <f>'1. RUŠENJE I DEMONTAŽA'!F15</f>
        <v>0</v>
      </c>
      <c r="D4" s="81">
        <f>'1. RUŠENJE I DEMONTAŽA'!G15</f>
        <v>0</v>
      </c>
    </row>
    <row r="5" spans="1:4" ht="18.75">
      <c r="A5" s="53" t="s">
        <v>23</v>
      </c>
      <c r="B5" s="6" t="s">
        <v>11</v>
      </c>
      <c r="C5" s="60">
        <f>'2.ZAMJENA VANJSKE STOLARIJE'!F102</f>
        <v>0</v>
      </c>
      <c r="D5" s="81">
        <f>'2.ZAMJENA VANJSKE STOLARIJE'!G102</f>
        <v>0</v>
      </c>
    </row>
    <row r="6" spans="1:4" ht="18.75">
      <c r="A6" s="53" t="s">
        <v>44</v>
      </c>
      <c r="B6" s="6" t="s">
        <v>45</v>
      </c>
      <c r="C6" s="60">
        <f>'3.FASADERSKI RADOVI'!F21</f>
        <v>0</v>
      </c>
      <c r="D6" s="81">
        <f>'3.FASADERSKI RADOVI'!G21</f>
        <v>0</v>
      </c>
    </row>
    <row r="7" spans="1:4" ht="18.75">
      <c r="A7" s="53" t="s">
        <v>49</v>
      </c>
      <c r="B7" s="6" t="s">
        <v>47</v>
      </c>
      <c r="C7" s="60">
        <f>'4.IZOLATERSKI RADOVI'!F14</f>
        <v>0</v>
      </c>
      <c r="D7" s="81">
        <f>'4.IZOLATERSKI RADOVI'!G14</f>
        <v>0</v>
      </c>
    </row>
    <row r="8" spans="1:4" ht="19.5" thickBot="1">
      <c r="A8" s="53" t="s">
        <v>50</v>
      </c>
      <c r="B8" s="6" t="s">
        <v>51</v>
      </c>
      <c r="C8" s="60">
        <f>'5.OSTALI RADOVI'!F6</f>
        <v>0</v>
      </c>
      <c r="D8" s="81">
        <f>'5.OSTALI RADOVI'!G6</f>
        <v>0</v>
      </c>
    </row>
    <row r="9" spans="1:4" ht="17.25" thickTop="1" thickBot="1">
      <c r="A9" s="49"/>
      <c r="B9" s="59" t="s">
        <v>10</v>
      </c>
      <c r="C9" s="76">
        <f>SUM(C4:C8)</f>
        <v>0</v>
      </c>
      <c r="D9" s="80">
        <f>SUM(D4:D8)</f>
        <v>0</v>
      </c>
    </row>
    <row r="10" spans="1:4" s="23" customFormat="1" ht="16.5" thickTop="1">
      <c r="A10" s="50"/>
      <c r="B10" s="27"/>
      <c r="D10" s="1"/>
    </row>
    <row r="11" spans="1:4" s="23" customFormat="1">
      <c r="A11" s="51"/>
      <c r="B11" s="28"/>
      <c r="C11" s="26"/>
    </row>
  </sheetData>
  <pageMargins left="0.70866141732283472" right="0.70866141732283472" top="0.74803149606299213" bottom="0.74803149606299213" header="0.31496062992125984" footer="0.31496062992125984"/>
  <pageSetup paperSize="9" scale="96" fitToHeight="0" orientation="portrait" r:id="rId1"/>
  <headerFooter>
    <oddHeader xml:space="preserve">&amp;L“A.G.M. PROJEKT” d.o.o. LABIN
datum  12/2018.g.&amp;Rz.o. proj. 32/18-SJEVER-GP
br. projekta 100/18
</oddHeader>
    <oddFooter>&amp;CA.G.M. PROJEKT d.o.o., P. SFECI 3, 52220 LABIN, OIB: 05887373049
tel/fax (052) 854 362, agm-projekt@pu.t-com.hr</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8</vt:i4>
      </vt:variant>
      <vt:variant>
        <vt:lpstr>Imenovani rasponi</vt:lpstr>
      </vt:variant>
      <vt:variant>
        <vt:i4>8</vt:i4>
      </vt:variant>
    </vt:vector>
  </HeadingPairs>
  <TitlesOfParts>
    <vt:vector size="16" baseType="lpstr">
      <vt:lpstr>NASLOVNA</vt:lpstr>
      <vt:lpstr>OPĆI UVJETI</vt:lpstr>
      <vt:lpstr>1. RUŠENJE I DEMONTAŽA</vt:lpstr>
      <vt:lpstr>2.ZAMJENA VANJSKE STOLARIJE</vt:lpstr>
      <vt:lpstr>3.FASADERSKI RADOVI</vt:lpstr>
      <vt:lpstr>4.IZOLATERSKI RADOVI</vt:lpstr>
      <vt:lpstr>5.OSTALI RADOVI</vt:lpstr>
      <vt:lpstr>REKAPITULACIJA</vt:lpstr>
      <vt:lpstr>'1. RUŠENJE I DEMONTAŽA'!Podrucje_ispisa</vt:lpstr>
      <vt:lpstr>'2.ZAMJENA VANJSKE STOLARIJE'!Podrucje_ispisa</vt:lpstr>
      <vt:lpstr>'3.FASADERSKI RADOVI'!Podrucje_ispisa</vt:lpstr>
      <vt:lpstr>'4.IZOLATERSKI RADOVI'!Podrucje_ispisa</vt:lpstr>
      <vt:lpstr>'5.OSTALI RADOVI'!Podrucje_ispisa</vt:lpstr>
      <vt:lpstr>NASLOVNA!Podrucje_ispisa</vt:lpstr>
      <vt:lpstr>'OPĆI UVJETI'!Podrucje_ispisa</vt:lpstr>
      <vt:lpstr>REKAPITULACIJA!Podrucje_ispisa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Danijel</dc:creator>
  <cp:lastModifiedBy>Goran Zufic</cp:lastModifiedBy>
  <cp:lastPrinted>2019-04-02T08:16:41Z</cp:lastPrinted>
  <dcterms:created xsi:type="dcterms:W3CDTF">2015-05-22T10:01:48Z</dcterms:created>
  <dcterms:modified xsi:type="dcterms:W3CDTF">2019-04-02T08:16:52Z</dcterms:modified>
</cp:coreProperties>
</file>