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FINAL\"/>
    </mc:Choice>
  </mc:AlternateContent>
  <xr:revisionPtr revIDLastSave="0" documentId="8_{6D8DDBE1-D8D2-438E-A440-814B1F26C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ebni dio FSB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" l="1"/>
  <c r="F373" i="7"/>
  <c r="F374" i="7"/>
  <c r="F377" i="7"/>
  <c r="F378" i="7"/>
  <c r="F379" i="7"/>
  <c r="F380" i="7"/>
  <c r="F381" i="7"/>
  <c r="F382" i="7"/>
  <c r="F383" i="7"/>
  <c r="F384" i="7"/>
  <c r="F386" i="7"/>
  <c r="F387" i="7"/>
  <c r="F352" i="7"/>
  <c r="F353" i="7"/>
  <c r="F354" i="7"/>
  <c r="F356" i="7"/>
  <c r="F357" i="7"/>
  <c r="F358" i="7"/>
  <c r="F359" i="7"/>
  <c r="F360" i="7"/>
  <c r="F361" i="7"/>
  <c r="F362" i="7"/>
  <c r="D15" i="7" l="1"/>
  <c r="C15" i="7"/>
  <c r="C5" i="7"/>
  <c r="F36" i="7"/>
  <c r="C369" i="7"/>
  <c r="E370" i="7" l="1"/>
  <c r="E385" i="7"/>
  <c r="F385" i="7" s="1"/>
  <c r="E376" i="7"/>
  <c r="D375" i="7"/>
  <c r="D369" i="7" s="1"/>
  <c r="E375" i="7" l="1"/>
  <c r="F375" i="7" s="1"/>
  <c r="F376" i="7"/>
  <c r="E15" i="7"/>
  <c r="E369" i="7"/>
  <c r="F369" i="7" s="1"/>
  <c r="D19" i="7"/>
  <c r="C19" i="7"/>
  <c r="E24" i="7" l="1"/>
  <c r="C24" i="7"/>
  <c r="D24" i="7"/>
  <c r="F29" i="7"/>
  <c r="F27" i="7"/>
  <c r="C288" i="7" l="1"/>
  <c r="C286" i="7"/>
  <c r="C262" i="7"/>
  <c r="C258" i="7"/>
  <c r="C65" i="7"/>
  <c r="C63" i="7"/>
  <c r="C60" i="7"/>
  <c r="C38" i="7"/>
  <c r="E38" i="7"/>
  <c r="E60" i="7"/>
  <c r="E65" i="7"/>
  <c r="D65" i="7"/>
  <c r="D63" i="7"/>
  <c r="D60" i="7"/>
  <c r="D38" i="7"/>
  <c r="C250" i="7"/>
  <c r="C248" i="7"/>
  <c r="C246" i="7"/>
  <c r="C243" i="7"/>
  <c r="C221" i="7"/>
  <c r="C217" i="7"/>
  <c r="C206" i="7"/>
  <c r="C203" i="7"/>
  <c r="C201" i="7"/>
  <c r="C198" i="7"/>
  <c r="C173" i="7"/>
  <c r="C169" i="7"/>
  <c r="C162" i="7"/>
  <c r="C160" i="7"/>
  <c r="C158" i="7"/>
  <c r="C156" i="7"/>
  <c r="C154" i="7"/>
  <c r="C131" i="7"/>
  <c r="C127" i="7"/>
  <c r="C116" i="7"/>
  <c r="C114" i="7"/>
  <c r="C112" i="7"/>
  <c r="C110" i="7"/>
  <c r="C105" i="7"/>
  <c r="C79" i="7"/>
  <c r="E162" i="7"/>
  <c r="E131" i="7"/>
  <c r="E127" i="7"/>
  <c r="D162" i="7"/>
  <c r="D131" i="7"/>
  <c r="D127" i="7"/>
  <c r="E116" i="7"/>
  <c r="E112" i="7"/>
  <c r="E105" i="7"/>
  <c r="E79" i="7"/>
  <c r="D116" i="7"/>
  <c r="F125" i="7"/>
  <c r="D105" i="7"/>
  <c r="D79" i="7"/>
  <c r="D74" i="7"/>
  <c r="D73" i="7" s="1"/>
  <c r="E217" i="7"/>
  <c r="E246" i="7"/>
  <c r="D246" i="7"/>
  <c r="E248" i="7"/>
  <c r="D248" i="7"/>
  <c r="F241" i="7"/>
  <c r="F238" i="7"/>
  <c r="F207" i="7"/>
  <c r="F170" i="7"/>
  <c r="F171" i="7"/>
  <c r="F172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7" i="7"/>
  <c r="F199" i="7"/>
  <c r="F200" i="7"/>
  <c r="F202" i="7"/>
  <c r="F204" i="7"/>
  <c r="F205" i="7"/>
  <c r="F208" i="7"/>
  <c r="F209" i="7"/>
  <c r="F210" i="7"/>
  <c r="F211" i="7"/>
  <c r="F212" i="7"/>
  <c r="F213" i="7"/>
  <c r="F214" i="7"/>
  <c r="F215" i="7"/>
  <c r="D206" i="7"/>
  <c r="E196" i="7"/>
  <c r="F196" i="7" s="1"/>
  <c r="D173" i="7"/>
  <c r="E173" i="7"/>
  <c r="E198" i="7"/>
  <c r="D198" i="7"/>
  <c r="E201" i="7"/>
  <c r="D201" i="7"/>
  <c r="E206" i="7"/>
  <c r="F206" i="7" s="1"/>
  <c r="F164" i="7"/>
  <c r="D243" i="7"/>
  <c r="E363" i="7"/>
  <c r="D363" i="7"/>
  <c r="C363" i="7"/>
  <c r="E355" i="7"/>
  <c r="D355" i="7"/>
  <c r="C355" i="7"/>
  <c r="E351" i="7"/>
  <c r="D351" i="7"/>
  <c r="C351" i="7"/>
  <c r="E296" i="7"/>
  <c r="D296" i="7"/>
  <c r="C296" i="7"/>
  <c r="E288" i="7"/>
  <c r="D288" i="7"/>
  <c r="E262" i="7"/>
  <c r="D262" i="7"/>
  <c r="E258" i="7"/>
  <c r="E257" i="7" s="1"/>
  <c r="E8" i="7" s="1"/>
  <c r="D258" i="7"/>
  <c r="D6" i="7" l="1"/>
  <c r="D350" i="7"/>
  <c r="D12" i="7" s="1"/>
  <c r="F355" i="7"/>
  <c r="F351" i="7"/>
  <c r="D257" i="7"/>
  <c r="D8" i="7" s="1"/>
  <c r="D126" i="7"/>
  <c r="D7" i="7" s="1"/>
  <c r="E126" i="7"/>
  <c r="E7" i="7" s="1"/>
  <c r="D37" i="7"/>
  <c r="E37" i="7"/>
  <c r="C257" i="7"/>
  <c r="C8" i="7" s="1"/>
  <c r="C126" i="7"/>
  <c r="C7" i="7" s="1"/>
  <c r="C37" i="7"/>
  <c r="E73" i="7"/>
  <c r="E6" i="7" s="1"/>
  <c r="C73" i="7"/>
  <c r="C216" i="7"/>
  <c r="C10" i="7" s="1"/>
  <c r="F201" i="7"/>
  <c r="F198" i="7"/>
  <c r="F173" i="7"/>
  <c r="C168" i="7"/>
  <c r="C9" i="7" s="1"/>
  <c r="C350" i="7"/>
  <c r="C12" i="7" s="1"/>
  <c r="E350" i="7"/>
  <c r="E12" i="7" s="1"/>
  <c r="E32" i="7"/>
  <c r="C6" i="7" l="1"/>
  <c r="C72" i="7"/>
  <c r="C344" i="7"/>
  <c r="C334" i="7"/>
  <c r="C324" i="7"/>
  <c r="C300" i="7"/>
  <c r="C18" i="7" l="1"/>
  <c r="C4" i="7" s="1"/>
  <c r="C295" i="7"/>
  <c r="C333" i="7"/>
  <c r="F372" i="7"/>
  <c r="F371" i="7"/>
  <c r="F370" i="7"/>
  <c r="F365" i="7"/>
  <c r="F363" i="7"/>
  <c r="F350" i="7"/>
  <c r="F349" i="7"/>
  <c r="F348" i="7"/>
  <c r="F347" i="7"/>
  <c r="F346" i="7"/>
  <c r="F345" i="7"/>
  <c r="F343" i="7"/>
  <c r="F342" i="7"/>
  <c r="F341" i="7"/>
  <c r="F340" i="7"/>
  <c r="F339" i="7"/>
  <c r="F338" i="7"/>
  <c r="F337" i="7"/>
  <c r="F336" i="7"/>
  <c r="F335" i="7"/>
  <c r="F328" i="7"/>
  <c r="F327" i="7"/>
  <c r="F326" i="7"/>
  <c r="F325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299" i="7"/>
  <c r="F298" i="7"/>
  <c r="F297" i="7"/>
  <c r="F293" i="7"/>
  <c r="F292" i="7"/>
  <c r="F291" i="7"/>
  <c r="F290" i="7"/>
  <c r="F289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1" i="7"/>
  <c r="F260" i="7"/>
  <c r="F259" i="7"/>
  <c r="F256" i="7"/>
  <c r="F255" i="7"/>
  <c r="F254" i="7"/>
  <c r="F253" i="7"/>
  <c r="F252" i="7"/>
  <c r="F251" i="7"/>
  <c r="F249" i="7"/>
  <c r="F248" i="7"/>
  <c r="F247" i="7"/>
  <c r="F246" i="7"/>
  <c r="F245" i="7"/>
  <c r="F244" i="7"/>
  <c r="F242" i="7"/>
  <c r="F240" i="7"/>
  <c r="F239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0" i="7"/>
  <c r="F219" i="7"/>
  <c r="F218" i="7"/>
  <c r="F167" i="7"/>
  <c r="F166" i="7"/>
  <c r="F165" i="7"/>
  <c r="F163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0" i="7"/>
  <c r="F129" i="7"/>
  <c r="F128" i="7"/>
  <c r="F124" i="7"/>
  <c r="F123" i="7"/>
  <c r="F122" i="7"/>
  <c r="F121" i="7"/>
  <c r="F120" i="7"/>
  <c r="F119" i="7"/>
  <c r="F118" i="7"/>
  <c r="F117" i="7"/>
  <c r="F115" i="7"/>
  <c r="F114" i="7"/>
  <c r="F113" i="7"/>
  <c r="F112" i="7"/>
  <c r="F111" i="7"/>
  <c r="F110" i="7"/>
  <c r="F109" i="7"/>
  <c r="F108" i="7"/>
  <c r="F107" i="7"/>
  <c r="F106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8" i="7"/>
  <c r="F77" i="7"/>
  <c r="F76" i="7"/>
  <c r="F75" i="7"/>
  <c r="F71" i="7"/>
  <c r="F70" i="7"/>
  <c r="F69" i="7"/>
  <c r="F68" i="7"/>
  <c r="F67" i="7"/>
  <c r="F64" i="7"/>
  <c r="F63" i="7"/>
  <c r="F62" i="7"/>
  <c r="F61" i="7"/>
  <c r="F59" i="7"/>
  <c r="F58" i="7"/>
  <c r="F56" i="7"/>
  <c r="F55" i="7"/>
  <c r="F54" i="7"/>
  <c r="F53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4" i="7"/>
  <c r="F33" i="7"/>
  <c r="F30" i="7"/>
  <c r="F28" i="7"/>
  <c r="F26" i="7"/>
  <c r="F25" i="7"/>
  <c r="F23" i="7"/>
  <c r="F22" i="7"/>
  <c r="F21" i="7"/>
  <c r="F20" i="7"/>
  <c r="F17" i="7"/>
  <c r="F5" i="7"/>
  <c r="F15" i="7"/>
  <c r="F12" i="7"/>
  <c r="F11" i="7"/>
  <c r="F8" i="7"/>
  <c r="F7" i="7"/>
  <c r="F6" i="7"/>
  <c r="C13" i="7" l="1"/>
  <c r="C332" i="7"/>
  <c r="C14" i="7"/>
  <c r="C16" i="7" s="1"/>
  <c r="C294" i="7"/>
  <c r="E344" i="7"/>
  <c r="D344" i="7"/>
  <c r="E334" i="7"/>
  <c r="D334" i="7"/>
  <c r="D333" i="7" l="1"/>
  <c r="E333" i="7"/>
  <c r="F334" i="7"/>
  <c r="F344" i="7"/>
  <c r="E324" i="7"/>
  <c r="D324" i="7"/>
  <c r="E300" i="7"/>
  <c r="E295" i="7" s="1"/>
  <c r="D300" i="7"/>
  <c r="D295" i="7" s="1"/>
  <c r="F288" i="7"/>
  <c r="E250" i="7"/>
  <c r="D250" i="7"/>
  <c r="E243" i="7"/>
  <c r="E221" i="7"/>
  <c r="D221" i="7"/>
  <c r="D217" i="7"/>
  <c r="E203" i="7"/>
  <c r="F203" i="7" s="1"/>
  <c r="E169" i="7"/>
  <c r="D169" i="7"/>
  <c r="D168" i="7" s="1"/>
  <c r="E14" i="7" l="1"/>
  <c r="E294" i="7"/>
  <c r="D294" i="7"/>
  <c r="D14" i="7"/>
  <c r="E13" i="7"/>
  <c r="E332" i="7"/>
  <c r="D9" i="7"/>
  <c r="D13" i="7"/>
  <c r="D332" i="7"/>
  <c r="F333" i="7"/>
  <c r="D216" i="7"/>
  <c r="D10" i="7" s="1"/>
  <c r="E216" i="7"/>
  <c r="E10" i="7" s="1"/>
  <c r="E168" i="7"/>
  <c r="E9" i="7" s="1"/>
  <c r="F169" i="7"/>
  <c r="F324" i="7"/>
  <c r="F262" i="7"/>
  <c r="F300" i="7"/>
  <c r="F250" i="7"/>
  <c r="F243" i="7"/>
  <c r="F221" i="7"/>
  <c r="F217" i="7"/>
  <c r="F296" i="7"/>
  <c r="F295" i="7"/>
  <c r="F9" i="7" l="1"/>
  <c r="F332" i="7"/>
  <c r="F294" i="7"/>
  <c r="D72" i="7"/>
  <c r="F10" i="7"/>
  <c r="F13" i="7"/>
  <c r="F14" i="7"/>
  <c r="F168" i="7"/>
  <c r="F216" i="7"/>
  <c r="F257" i="7"/>
  <c r="F258" i="7"/>
  <c r="F105" i="7"/>
  <c r="F126" i="7" l="1"/>
  <c r="F79" i="7"/>
  <c r="F116" i="7"/>
  <c r="F127" i="7"/>
  <c r="F131" i="7"/>
  <c r="F162" i="7"/>
  <c r="F60" i="7" l="1"/>
  <c r="F65" i="7"/>
  <c r="F31" i="7"/>
  <c r="F32" i="7"/>
  <c r="F37" i="7"/>
  <c r="F38" i="7"/>
  <c r="F74" i="7"/>
  <c r="D18" i="7"/>
  <c r="F19" i="7"/>
  <c r="D4" i="7" l="1"/>
  <c r="D16" i="7" s="1"/>
  <c r="F24" i="7"/>
  <c r="E72" i="7"/>
  <c r="F72" i="7" s="1"/>
  <c r="F73" i="7"/>
  <c r="E18" i="7"/>
  <c r="E4" i="7" s="1"/>
  <c r="E16" i="7" s="1"/>
  <c r="F18" i="7" l="1"/>
  <c r="F16" i="7" l="1"/>
  <c r="F4" i="7"/>
</calcChain>
</file>

<file path=xl/sharedStrings.xml><?xml version="1.0" encoding="utf-8"?>
<sst xmlns="http://schemas.openxmlformats.org/spreadsheetml/2006/main" count="401" uniqueCount="118">
  <si>
    <t>FAKULTET STROJARSTVA  BRODOGRADNJE</t>
  </si>
  <si>
    <t>IZVORNI PLAN 2024.</t>
  </si>
  <si>
    <t>TEKUĆI PLAN
2024.</t>
  </si>
  <si>
    <t xml:space="preserve">OSTVARENJE/IZVRŠENJE 2024.
</t>
  </si>
  <si>
    <t>INDEKS 4/3</t>
  </si>
  <si>
    <t>Opći prihodi i primici</t>
  </si>
  <si>
    <t>Sredstva učešća za pomoći</t>
  </si>
  <si>
    <t>Vlastiti prihodi</t>
  </si>
  <si>
    <t>Ostali prihodi za posebne namjene</t>
  </si>
  <si>
    <t>Pomoći EU</t>
  </si>
  <si>
    <t>Ostale pomoći</t>
  </si>
  <si>
    <t>Donacije</t>
  </si>
  <si>
    <t>Prihodi od nefinancijske imovine</t>
  </si>
  <si>
    <t>Mehanizam za oporavak i otpornost</t>
  </si>
  <si>
    <t>Fond solidarnosti Europske unije – potres</t>
  </si>
  <si>
    <t>Europski fond za regionalni razvoj (ERDF)</t>
  </si>
  <si>
    <t>Obnova zgrada oštećenih u potresu s energetskom obnovom</t>
  </si>
  <si>
    <t>VISOKO OBRAZOVANJE</t>
  </si>
  <si>
    <t>A621001</t>
  </si>
  <si>
    <t>REDOVNA DJELATNOST SVEUČILIŠTA U ZAGREBU</t>
  </si>
  <si>
    <t>11</t>
  </si>
  <si>
    <t>31</t>
  </si>
  <si>
    <t>Rashodi za zaposlene</t>
  </si>
  <si>
    <t>Plaće za redovan rad</t>
  </si>
  <si>
    <t>Plaće za posebne uvjete rada</t>
  </si>
  <si>
    <t>Ostali rashodi za zaposlene</t>
  </si>
  <si>
    <t>Doprinos za obavezno zdravstveno osiguranje</t>
  </si>
  <si>
    <t>32</t>
  </si>
  <si>
    <t>Materijalni rashodi</t>
  </si>
  <si>
    <t>Naknade za prijevoz, za rad na terenu i odvojeni život</t>
  </si>
  <si>
    <t>Zdravstvene i veterinarske usluge</t>
  </si>
  <si>
    <t>Pristojbe i naknade</t>
  </si>
  <si>
    <t>A621181</t>
  </si>
  <si>
    <t>PRAVOMOĆNE SUDSKE PRESUDE</t>
  </si>
  <si>
    <t>Doprinos za obvezno osiguranje u slučaju nezaposlenosti</t>
  </si>
  <si>
    <t>A622122</t>
  </si>
  <si>
    <t>PROGRAMSKO FINANCIRANJE JAVNIH VISOKIH UČILIŠTA</t>
  </si>
  <si>
    <t>Službena putovanja</t>
  </si>
  <si>
    <t>Stručno usavršavanje zaposlenika</t>
  </si>
  <si>
    <t>Uredski materijal i ostali materijalni rashodia</t>
  </si>
  <si>
    <t>Materijal i sirovine</t>
  </si>
  <si>
    <t>Energiija</t>
  </si>
  <si>
    <t>Materijal i dijjelovi za tekuće i investicijsko održavanje</t>
  </si>
  <si>
    <t>Sitni inventar i auto gume</t>
  </si>
  <si>
    <t>Služben, radna i zaštitna odjeća i obuća</t>
  </si>
  <si>
    <t>Usluge telefona, pošta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</si>
  <si>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</si>
  <si>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</si>
  <si>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</si>
  <si>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</si>
  <si>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</si>
  <si>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</si>
  <si>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</si>
  <si>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</t>
  </si>
  <si>
    <t>Premije osiguranja</t>
  </si>
  <si>
    <t>Članarine</t>
  </si>
  <si>
    <t>Ostali nespomenuti rashodi poslovanja</t>
  </si>
  <si>
    <t>Financijski rashodi</t>
  </si>
  <si>
    <t>Negativne tečajne razlike i razlike zbog primjene valutne klauzule</t>
  </si>
  <si>
    <t>Zatezne kamate</t>
  </si>
  <si>
    <t>Ostali rashodi</t>
  </si>
  <si>
    <t>Tekuće donacije</t>
  </si>
  <si>
    <t>Rashodi za nabavu proizvedene dugotrajne imovine</t>
  </si>
  <si>
    <t>Licence</t>
  </si>
  <si>
    <t>Uredska oprema i namještaj</t>
  </si>
  <si>
    <t>Medicinska i laboratorijska oprema</t>
  </si>
  <si>
    <t>Instrumenti i uređaji</t>
  </si>
  <si>
    <t>Uređaji,strojevi i oprema za ostale namjene</t>
  </si>
  <si>
    <t>Knjige</t>
  </si>
  <si>
    <t>A679088</t>
  </si>
  <si>
    <t>REDOVNA DJELATNOST SVEUČILIŠTA U ZAGREBU (IZ EVID.PRIHODA)</t>
  </si>
  <si>
    <t>Premije osigranja</t>
  </si>
  <si>
    <t>Reprezentacija</t>
  </si>
  <si>
    <t>Troškovi sudskih postupaka</t>
  </si>
  <si>
    <t>Kamate za primljene kredite i zajmove od kreditnih i 
ostalih financijskih institucija izvan javnog sektora</t>
  </si>
  <si>
    <t>Bankarske usluge i usluge platnog prometa</t>
  </si>
  <si>
    <t>Naknade građanima i kućanstvima na temelju osiguranja i druge naknade</t>
  </si>
  <si>
    <t>Tekuće donacije u novcu</t>
  </si>
  <si>
    <t xml:space="preserve">Rashodi za nabavu neproizvedene dugotrajne imovine </t>
  </si>
  <si>
    <t>Poslovni objekti</t>
  </si>
  <si>
    <t>Komunikacijsak oprema</t>
  </si>
  <si>
    <t>Oprema za održavanje i zaštitu</t>
  </si>
  <si>
    <t>Instrumenti i uređaji i strojevi</t>
  </si>
  <si>
    <t>Ulaganje u računalne programe</t>
  </si>
  <si>
    <t>Prihodi za posebne namjene</t>
  </si>
  <si>
    <t>Doprinos za obvezno zdravstveno osiguranje i</t>
  </si>
  <si>
    <t xml:space="preserve"> Materijalni rashodi</t>
  </si>
  <si>
    <t>Energija</t>
  </si>
  <si>
    <t>Službena, radna i zaštitna odjeća i obuća</t>
  </si>
  <si>
    <t>Naknade troškova osobama izvan radnog odnosa</t>
  </si>
  <si>
    <t>Naknade građanima i kućanstvima u novcu</t>
  </si>
  <si>
    <t>Rashodi za nabavu neproizvedene dugotrajne imovine</t>
  </si>
  <si>
    <t>Komunikacijska oprema</t>
  </si>
  <si>
    <t>Doprinos za obvezno zdravstveno osiguranje</t>
  </si>
  <si>
    <t>Uredski materijal I ostali materijalni rashodi</t>
  </si>
  <si>
    <t>Materijal I dijelovi za tekuće I investicijsko održavanje</t>
  </si>
  <si>
    <t>Pomoći dane u inozemstvo i unutar općeg proračuna</t>
  </si>
  <si>
    <t>Tekući prijenosi između proračunskih korisnika</t>
  </si>
  <si>
    <t>Tekući prijenosi između proračunskih korisnika istog proračuna temeljem prijensa EU sredstava</t>
  </si>
  <si>
    <t>Naknade građanima I kućanstvima u novcu</t>
  </si>
  <si>
    <t>Tekuće donacije iz EU sredstava</t>
  </si>
  <si>
    <t xml:space="preserve">Instrumenti, uređaji I strojevi </t>
  </si>
  <si>
    <t>Dopinosi za obvezno zdravstveno osiguranje</t>
  </si>
  <si>
    <t>Uredski materijal i ostali materijalni rashodi</t>
  </si>
  <si>
    <t>Ulaganja u računalne programe</t>
  </si>
  <si>
    <t>A679078</t>
  </si>
  <si>
    <t>EU PROJEKTI SVEUČILIŠTA U ZAGREBU (IZ EVIDENCIJSKIH PRIHODA)</t>
  </si>
  <si>
    <t xml:space="preserve">Rashodi za zaposlene </t>
  </si>
  <si>
    <t>Materijal I sirovine</t>
  </si>
  <si>
    <t>Sitan inventar I auto gume</t>
  </si>
  <si>
    <t>K679084</t>
  </si>
  <si>
    <t>OP KONKURENTNOST I KOHEZIJA</t>
  </si>
  <si>
    <t>EU - EFRR</t>
  </si>
  <si>
    <t>Materijal i dijelovi za tekuće i investicijsko održavanje</t>
  </si>
  <si>
    <t>K679116</t>
  </si>
  <si>
    <t>OBNOVA INFRASTRUKTURE I OPREME U PODRUČJU OBRAZOVANJA OŠTEĆENE POTRESOM</t>
  </si>
  <si>
    <t xml:space="preserve">Fond solidarnosti Europske unije </t>
  </si>
  <si>
    <t>K679119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</si>
</sst>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2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9" fillId="0" borderId="0"/>
  </cellStyleXfs>
  <cellXfs count="65">
    <xf numFmtId="0" fontId="0" fillId="0" borderId="0" xfId="0"/>
    <xf numFmtId="3" fontId="12" fillId="0" borderId="4" xfId="50" applyNumberFormat="1">
      <alignment horizontal="right" vertical="center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5" fillId="0" borderId="4" xfId="50" applyNumberFormat="1" applyFont="1">
      <alignment horizontal="right" vertical="center"/>
    </xf>
    <xf numFmtId="3" fontId="12" fillId="27" borderId="4" xfId="50" applyNumberFormat="1" applyFill="1">
      <alignment horizontal="right" vertical="center"/>
    </xf>
    <xf numFmtId="0" fontId="12" fillId="0" borderId="8" xfId="49" quotePrefix="1" applyFill="1" applyBorder="1">
      <alignment horizontal="left" vertical="center" indent="1"/>
    </xf>
    <xf numFmtId="3" fontId="15" fillId="0" borderId="5" xfId="50" applyNumberFormat="1" applyFont="1" applyBorder="1">
      <alignment horizontal="right" vertical="center"/>
    </xf>
    <xf numFmtId="0" fontId="15" fillId="0" borderId="4" xfId="49" quotePrefix="1" applyFont="1" applyFill="1">
      <alignment horizontal="left" vertical="center" indent="1"/>
    </xf>
    <xf numFmtId="0" fontId="12" fillId="0" borderId="9" xfId="49" quotePrefix="1" applyFill="1" applyBorder="1">
      <alignment horizontal="left" vertical="center" indent="1"/>
    </xf>
    <xf numFmtId="3" fontId="17" fillId="0" borderId="3" xfId="0" applyNumberFormat="1" applyFont="1" applyBorder="1"/>
    <xf numFmtId="3" fontId="18" fillId="27" borderId="7" xfId="50" applyNumberFormat="1" applyFont="1" applyFill="1" applyBorder="1">
      <alignment horizontal="right" vertical="center"/>
    </xf>
    <xf numFmtId="2" fontId="0" fillId="0" borderId="0" xfId="0" applyNumberFormat="1"/>
    <xf numFmtId="10" fontId="0" fillId="0" borderId="0" xfId="0" applyNumberFormat="1"/>
    <xf numFmtId="0" fontId="12" fillId="0" borderId="3" xfId="49" quotePrefix="1" applyFill="1" applyBorder="1" applyAlignment="1">
      <alignment horizontal="left" vertical="center" indent="7"/>
    </xf>
    <xf numFmtId="0" fontId="12" fillId="0" borderId="3" xfId="49" quotePrefix="1" applyFill="1" applyBorder="1">
      <alignment horizontal="left" vertical="center" indent="1"/>
    </xf>
    <xf numFmtId="3" fontId="15" fillId="0" borderId="3" xfId="50" applyNumberFormat="1" applyFont="1" applyBorder="1">
      <alignment horizontal="right" vertical="center"/>
    </xf>
    <xf numFmtId="0" fontId="12" fillId="0" borderId="3" xfId="49" applyFill="1" applyBorder="1">
      <alignment horizontal="left" vertical="center" indent="1"/>
    </xf>
    <xf numFmtId="0" fontId="12" fillId="0" borderId="4" xfId="49" quotePrefix="1" applyFill="1" applyAlignment="1">
      <alignment horizontal="left" vertical="center" wrapText="1" indent="1"/>
    </xf>
    <xf numFmtId="0" fontId="0" fillId="32" borderId="0" xfId="0" applyFill="1"/>
    <xf numFmtId="0" fontId="20" fillId="33" borderId="0" xfId="0" applyFont="1" applyFill="1"/>
    <xf numFmtId="0" fontId="21" fillId="33" borderId="10" xfId="49" applyFont="1" applyFill="1" applyBorder="1" applyAlignment="1">
      <alignment horizontal="left" vertical="center" wrapText="1" indent="1"/>
    </xf>
    <xf numFmtId="0" fontId="15" fillId="0" borderId="4" xfId="49" quotePrefix="1" applyFont="1" applyFill="1" applyAlignment="1">
      <alignment horizontal="left" vertical="center" indent="9"/>
    </xf>
    <xf numFmtId="0" fontId="15" fillId="31" borderId="4" xfId="49" quotePrefix="1" applyFont="1" applyFill="1" applyAlignment="1">
      <alignment horizontal="center" vertical="center"/>
    </xf>
    <xf numFmtId="3" fontId="0" fillId="0" borderId="0" xfId="0" applyNumberFormat="1"/>
    <xf numFmtId="0" fontId="12" fillId="0" borderId="7" xfId="49" quotePrefix="1" applyFill="1" applyBorder="1" applyAlignment="1">
      <alignment horizontal="left" vertical="center" indent="7"/>
    </xf>
    <xf numFmtId="0" fontId="12" fillId="0" borderId="7" xfId="49" quotePrefix="1" applyFill="1" applyBorder="1">
      <alignment horizontal="left" vertical="center" indent="1"/>
    </xf>
    <xf numFmtId="3" fontId="15" fillId="0" borderId="7" xfId="50" applyNumberFormat="1" applyFont="1" applyBorder="1">
      <alignment horizontal="right" vertical="center"/>
    </xf>
    <xf numFmtId="0" fontId="14" fillId="0" borderId="4" xfId="49" quotePrefix="1" applyFont="1" applyFill="1" applyAlignment="1">
      <alignment horizontal="left" vertical="center" indent="9"/>
    </xf>
    <xf numFmtId="0" fontId="22" fillId="0" borderId="12" xfId="0" applyFont="1" applyBorder="1"/>
    <xf numFmtId="3" fontId="12" fillId="0" borderId="8" xfId="50" applyNumberFormat="1" applyBorder="1">
      <alignment horizontal="right" vertical="center"/>
    </xf>
    <xf numFmtId="3" fontId="12" fillId="0" borderId="13" xfId="50" applyNumberFormat="1" applyBorder="1">
      <alignment horizontal="right" vertical="center"/>
    </xf>
    <xf numFmtId="3" fontId="12" fillId="0" borderId="7" xfId="50" applyNumberFormat="1" applyBorder="1">
      <alignment horizontal="right" vertical="center"/>
    </xf>
    <xf numFmtId="0" fontId="12" fillId="34" borderId="4" xfId="49" quotePrefix="1" applyFill="1" applyAlignment="1">
      <alignment horizontal="left" vertical="center" indent="9"/>
    </xf>
    <xf numFmtId="0" fontId="15" fillId="34" borderId="4" xfId="49" quotePrefix="1" applyFont="1" applyFill="1" applyAlignment="1">
      <alignment horizontal="left" vertical="center" indent="9"/>
    </xf>
    <xf numFmtId="0" fontId="14" fillId="34" borderId="4" xfId="49" quotePrefix="1" applyFont="1" applyFill="1" applyAlignment="1">
      <alignment horizontal="left" vertical="center" indent="9"/>
    </xf>
    <xf numFmtId="3" fontId="12" fillId="34" borderId="4" xfId="50" applyNumberFormat="1" applyFill="1">
      <alignment horizontal="right" vertical="center"/>
    </xf>
    <xf numFmtId="3" fontId="17" fillId="0" borderId="0" xfId="0" applyNumberFormat="1" applyFont="1"/>
    <xf numFmtId="3" fontId="1" fillId="35" borderId="4" xfId="50" applyNumberFormat="1" applyFont="1" applyFill="1">
      <alignment horizontal="right" vertical="center"/>
    </xf>
    <xf numFmtId="3" fontId="1" fillId="36" borderId="4" xfId="50" applyNumberFormat="1" applyFont="1" applyFill="1">
      <alignment horizontal="right" vertical="center"/>
    </xf>
    <xf numFmtId="3" fontId="1" fillId="37" borderId="4" xfId="50" applyNumberFormat="1" applyFont="1" applyFill="1">
      <alignment horizontal="right" vertical="center"/>
    </xf>
    <xf numFmtId="3" fontId="1" fillId="38" borderId="4" xfId="50" applyNumberFormat="1" applyFont="1" applyFill="1">
      <alignment horizontal="right" vertical="center"/>
    </xf>
    <xf numFmtId="0" fontId="1" fillId="28" borderId="4" xfId="49" quotePrefix="1" applyFont="1" applyFill="1" applyAlignment="1">
      <alignment horizontal="left" vertical="center" indent="5"/>
    </xf>
    <xf numFmtId="0" fontId="1" fillId="36" borderId="4" xfId="49" quotePrefix="1" applyFont="1" applyFill="1">
      <alignment horizontal="left" vertical="center" indent="1"/>
    </xf>
    <xf numFmtId="0" fontId="1" fillId="29" borderId="11" xfId="49" quotePrefix="1" applyFont="1" applyFill="1" applyBorder="1" applyAlignment="1">
      <alignment horizontal="center" vertical="center"/>
    </xf>
    <xf numFmtId="0" fontId="1" fillId="37" borderId="8" xfId="49" quotePrefix="1" applyFont="1" applyFill="1" applyBorder="1">
      <alignment horizontal="left" vertical="center" indent="1"/>
    </xf>
    <xf numFmtId="0" fontId="1" fillId="30" borderId="0" xfId="49" quotePrefix="1" applyFont="1" applyFill="1" applyBorder="1" applyAlignment="1">
      <alignment horizontal="center" vertical="center"/>
    </xf>
    <xf numFmtId="0" fontId="1" fillId="38" borderId="4" xfId="49" quotePrefix="1" applyFont="1" applyFill="1">
      <alignment horizontal="left" vertical="center" indent="1"/>
    </xf>
    <xf numFmtId="0" fontId="1" fillId="35" borderId="4" xfId="49" quotePrefix="1" applyFont="1" applyFill="1">
      <alignment horizontal="left" vertical="center" indent="1"/>
    </xf>
    <xf numFmtId="0" fontId="1" fillId="32" borderId="0" xfId="49" quotePrefix="1" applyFont="1" applyFill="1" applyBorder="1" applyAlignment="1">
      <alignment horizontal="center" vertical="center"/>
    </xf>
    <xf numFmtId="0" fontId="1" fillId="39" borderId="0" xfId="49" quotePrefix="1" applyFont="1" applyFill="1" applyBorder="1" applyAlignment="1">
      <alignment horizontal="center" vertical="center"/>
    </xf>
    <xf numFmtId="0" fontId="1" fillId="39" borderId="4" xfId="49" quotePrefix="1" applyFont="1" applyFill="1">
      <alignment horizontal="left" vertical="center" indent="1"/>
    </xf>
    <xf numFmtId="3" fontId="1" fillId="39" borderId="4" xfId="50" applyNumberFormat="1" applyFont="1" applyFill="1">
      <alignment horizontal="right" vertical="center"/>
    </xf>
    <xf numFmtId="0" fontId="1" fillId="40" borderId="0" xfId="49" quotePrefix="1" applyFont="1" applyFill="1" applyBorder="1" applyAlignment="1">
      <alignment horizontal="center" vertical="center"/>
    </xf>
    <xf numFmtId="0" fontId="1" fillId="40" borderId="4" xfId="49" quotePrefix="1" applyFont="1" applyFill="1">
      <alignment horizontal="left" vertical="center" indent="1"/>
    </xf>
    <xf numFmtId="3" fontId="1" fillId="40" borderId="4" xfId="50" applyNumberFormat="1" applyFont="1" applyFill="1">
      <alignment horizontal="right" vertical="center"/>
    </xf>
    <xf numFmtId="0" fontId="20" fillId="40" borderId="0" xfId="0" applyFont="1" applyFill="1"/>
    <xf numFmtId="3" fontId="12" fillId="0" borderId="0" xfId="50" applyNumberFormat="1" applyBorder="1">
      <alignment horizontal="right" vertical="center"/>
    </xf>
  </cellXfs>
  <cellStyles count="52">
    <cellStyle name="Normal" xfId="0" builtinId="0"/>
    <cellStyle name="Normal 2" xfId="3" xr:uid="{00000000-0005-0000-0000-000001000000}"/>
    <cellStyle name="Normal 3" xfId="51" xr:uid="{00000000-0005-0000-0000-000002000000}"/>
    <cellStyle name="SAPBEXaggData" xfId="5" xr:uid="{00000000-0005-0000-0000-000003000000}"/>
    <cellStyle name="SAPBEXaggData 2" xfId="45" xr:uid="{00000000-0005-0000-0000-000004000000}"/>
    <cellStyle name="SAPBEXaggDataEmph" xfId="9" xr:uid="{00000000-0005-0000-0000-000005000000}"/>
    <cellStyle name="SAPBEXaggItem" xfId="10" xr:uid="{00000000-0005-0000-0000-000006000000}"/>
    <cellStyle name="SAPBEXaggItem 2" xfId="44" xr:uid="{00000000-0005-0000-0000-000007000000}"/>
    <cellStyle name="SAPBEXaggItemX" xfId="11" xr:uid="{00000000-0005-0000-0000-000008000000}"/>
    <cellStyle name="SAPBEXchaText" xfId="1" xr:uid="{00000000-0005-0000-0000-000009000000}"/>
    <cellStyle name="SAPBEXchaText 2" xfId="41" xr:uid="{00000000-0005-0000-0000-00000A000000}"/>
    <cellStyle name="SAPBEXexcBad7" xfId="12" xr:uid="{00000000-0005-0000-0000-00000B000000}"/>
    <cellStyle name="SAPBEXexcBad8" xfId="13" xr:uid="{00000000-0005-0000-0000-00000C000000}"/>
    <cellStyle name="SAPBEXexcBad9" xfId="14" xr:uid="{00000000-0005-0000-0000-00000D000000}"/>
    <cellStyle name="SAPBEXexcCritical4" xfId="15" xr:uid="{00000000-0005-0000-0000-00000E000000}"/>
    <cellStyle name="SAPBEXexcCritical5" xfId="16" xr:uid="{00000000-0005-0000-0000-00000F000000}"/>
    <cellStyle name="SAPBEXexcCritical6" xfId="17" xr:uid="{00000000-0005-0000-0000-000010000000}"/>
    <cellStyle name="SAPBEXexcGood1" xfId="18" xr:uid="{00000000-0005-0000-0000-000011000000}"/>
    <cellStyle name="SAPBEXexcGood2" xfId="19" xr:uid="{00000000-0005-0000-0000-000012000000}"/>
    <cellStyle name="SAPBEXexcGood3" xfId="20" xr:uid="{00000000-0005-0000-0000-000013000000}"/>
    <cellStyle name="SAPBEXfilterDrill" xfId="21" xr:uid="{00000000-0005-0000-0000-000014000000}"/>
    <cellStyle name="SAPBEXfilterItem" xfId="22" xr:uid="{00000000-0005-0000-0000-000015000000}"/>
    <cellStyle name="SAPBEXfilterText" xfId="23" xr:uid="{00000000-0005-0000-0000-000016000000}"/>
    <cellStyle name="SAPBEXformats" xfId="24" xr:uid="{00000000-0005-0000-0000-000017000000}"/>
    <cellStyle name="SAPBEXformats 2" xfId="43" xr:uid="{00000000-0005-0000-0000-000018000000}"/>
    <cellStyle name="SAPBEXheaderItem" xfId="25" xr:uid="{00000000-0005-0000-0000-000019000000}"/>
    <cellStyle name="SAPBEXheaderText" xfId="26" xr:uid="{00000000-0005-0000-0000-00001A000000}"/>
    <cellStyle name="SAPBEXHLevel0" xfId="27" xr:uid="{00000000-0005-0000-0000-00001B000000}"/>
    <cellStyle name="SAPBEXHLevel0 2" xfId="46" xr:uid="{00000000-0005-0000-0000-00001C000000}"/>
    <cellStyle name="SAPBEXHLevel0X" xfId="28" xr:uid="{00000000-0005-0000-0000-00001D000000}"/>
    <cellStyle name="SAPBEXHLevel1" xfId="4" xr:uid="{00000000-0005-0000-0000-00001E000000}"/>
    <cellStyle name="SAPBEXHLevel1 2" xfId="47" xr:uid="{00000000-0005-0000-0000-00001F000000}"/>
    <cellStyle name="SAPBEXHLevel1X" xfId="29" xr:uid="{00000000-0005-0000-0000-000020000000}"/>
    <cellStyle name="SAPBEXHLevel2" xfId="6" xr:uid="{00000000-0005-0000-0000-000021000000}"/>
    <cellStyle name="SAPBEXHLevel2 2" xfId="48" xr:uid="{00000000-0005-0000-0000-000022000000}"/>
    <cellStyle name="SAPBEXHLevel2X" xfId="30" xr:uid="{00000000-0005-0000-0000-000023000000}"/>
    <cellStyle name="SAPBEXHLevel3" xfId="7" xr:uid="{00000000-0005-0000-0000-000024000000}"/>
    <cellStyle name="SAPBEXHLevel3 2" xfId="49" xr:uid="{00000000-0005-0000-0000-000025000000}"/>
    <cellStyle name="SAPBEXHLevel3X" xfId="31" xr:uid="{00000000-0005-0000-0000-000026000000}"/>
    <cellStyle name="SAPBEXinputData" xfId="32" xr:uid="{00000000-0005-0000-0000-000027000000}"/>
    <cellStyle name="SAPBEXresData" xfId="33" xr:uid="{00000000-0005-0000-0000-000028000000}"/>
    <cellStyle name="SAPBEXresDataEmph" xfId="34" xr:uid="{00000000-0005-0000-0000-000029000000}"/>
    <cellStyle name="SAPBEXresItem" xfId="35" xr:uid="{00000000-0005-0000-0000-00002A000000}"/>
    <cellStyle name="SAPBEXresItemX" xfId="36" xr:uid="{00000000-0005-0000-0000-00002B000000}"/>
    <cellStyle name="SAPBEXstdData" xfId="8" xr:uid="{00000000-0005-0000-0000-00002C000000}"/>
    <cellStyle name="SAPBEXstdData 2" xfId="50" xr:uid="{00000000-0005-0000-0000-00002D000000}"/>
    <cellStyle name="SAPBEXstdDataEmph" xfId="37" xr:uid="{00000000-0005-0000-0000-00002E000000}"/>
    <cellStyle name="SAPBEXstdItem" xfId="2" xr:uid="{00000000-0005-0000-0000-00002F000000}"/>
    <cellStyle name="SAPBEXstdItem 2" xfId="42" xr:uid="{00000000-0005-0000-0000-000030000000}"/>
    <cellStyle name="SAPBEXstdItemX" xfId="38" xr:uid="{00000000-0005-0000-0000-000031000000}"/>
    <cellStyle name="SAPBEXtitle" xfId="39" xr:uid="{00000000-0005-0000-0000-000032000000}"/>
    <cellStyle name="SAPBEXundefined" xfId="40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L387"/>
  <sheetViews>
    <sheetView tabSelected="1" zoomScale="85" zoomScaleNormal="85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RowHeight="15" x14ac:dyDescent="0.25"/>
  <cols>
    <col min="1" max="1" width="17.28515625" customWidth="1"/>
    <col min="2" max="2" width="51.42578125" customWidth="1"/>
    <col min="3" max="3" width="21.5703125" customWidth="1"/>
    <col min="4" max="7" width="13.28515625" customWidth="1"/>
    <col min="8" max="8" width="20.5703125" hidden="1" customWidth="1"/>
    <col min="9" max="9" width="23" customWidth="1"/>
    <col min="10" max="10" width="15.85546875" customWidth="1"/>
  </cols>
  <sheetData>
    <row r="2" spans="1:10" ht="51" x14ac:dyDescent="0.25">
      <c r="A2" s="4">
        <v>1829</v>
      </c>
      <c r="B2" s="4" t="s">
        <v>0</v>
      </c>
      <c r="C2" s="4" t="s">
        <v>1</v>
      </c>
      <c r="D2" s="4" t="s">
        <v>2</v>
      </c>
      <c r="E2" s="5" t="s">
        <v>3</v>
      </c>
      <c r="F2" s="5" t="s">
        <v>4</v>
      </c>
    </row>
    <row r="3" spans="1:10" x14ac:dyDescent="0.25">
      <c r="A3" s="4">
        <v>1</v>
      </c>
      <c r="B3" s="4">
        <v>2</v>
      </c>
      <c r="C3" s="4">
        <v>3</v>
      </c>
      <c r="D3" s="4">
        <v>3</v>
      </c>
      <c r="E3" s="5">
        <v>4</v>
      </c>
      <c r="F3" s="5">
        <v>5</v>
      </c>
    </row>
    <row r="4" spans="1:10" x14ac:dyDescent="0.25">
      <c r="A4" s="32">
        <v>11</v>
      </c>
      <c r="B4" s="33" t="s">
        <v>5</v>
      </c>
      <c r="C4" s="34">
        <f>C18+C31+C37+C375</f>
        <v>13686008</v>
      </c>
      <c r="D4" s="34">
        <f>D18+D31+D37+D375</f>
        <v>21222456</v>
      </c>
      <c r="E4" s="34">
        <f>E18+E31+E37+E375</f>
        <v>52591324</v>
      </c>
      <c r="F4" s="34">
        <f t="shared" ref="F4:F36" si="0">E4/D4*100</f>
        <v>247.80979166595989</v>
      </c>
      <c r="H4" s="31"/>
      <c r="I4" s="31"/>
      <c r="J4" s="20"/>
    </row>
    <row r="5" spans="1:10" x14ac:dyDescent="0.25">
      <c r="A5" s="3">
        <v>12</v>
      </c>
      <c r="B5" s="24" t="s">
        <v>6</v>
      </c>
      <c r="C5" s="11">
        <f>C329</f>
        <v>87624</v>
      </c>
      <c r="D5" s="11">
        <f>D329</f>
        <v>54734</v>
      </c>
      <c r="E5" s="11">
        <v>0</v>
      </c>
      <c r="F5" s="11">
        <f t="shared" si="0"/>
        <v>0</v>
      </c>
      <c r="H5" s="31"/>
      <c r="J5" s="20"/>
    </row>
    <row r="6" spans="1:10" x14ac:dyDescent="0.25">
      <c r="A6" s="3">
        <v>31</v>
      </c>
      <c r="B6" s="2" t="s">
        <v>7</v>
      </c>
      <c r="C6" s="11">
        <f>C73</f>
        <v>1858585</v>
      </c>
      <c r="D6" s="11">
        <f>D73</f>
        <v>2761129</v>
      </c>
      <c r="E6" s="11">
        <f>E73</f>
        <v>2652753.3199999998</v>
      </c>
      <c r="F6" s="11">
        <f t="shared" si="0"/>
        <v>96.074950500320696</v>
      </c>
      <c r="H6" s="31"/>
      <c r="I6" s="64"/>
      <c r="J6" s="20"/>
    </row>
    <row r="7" spans="1:10" x14ac:dyDescent="0.25">
      <c r="A7" s="3">
        <v>43</v>
      </c>
      <c r="B7" s="2" t="s">
        <v>8</v>
      </c>
      <c r="C7" s="11">
        <f>C126</f>
        <v>365257</v>
      </c>
      <c r="D7" s="11">
        <f t="shared" ref="D7:E7" si="1">D126</f>
        <v>461087</v>
      </c>
      <c r="E7" s="11">
        <f t="shared" si="1"/>
        <v>389665</v>
      </c>
      <c r="F7" s="11">
        <f t="shared" si="0"/>
        <v>84.510081611496318</v>
      </c>
      <c r="J7" s="20"/>
    </row>
    <row r="8" spans="1:10" x14ac:dyDescent="0.25">
      <c r="A8" s="3">
        <v>51</v>
      </c>
      <c r="B8" s="2" t="s">
        <v>9</v>
      </c>
      <c r="C8" s="11">
        <f>C257</f>
        <v>786380</v>
      </c>
      <c r="D8" s="11">
        <f>D257</f>
        <v>536480</v>
      </c>
      <c r="E8" s="11">
        <f>E257</f>
        <v>3442321.693</v>
      </c>
      <c r="F8" s="11">
        <f t="shared" si="0"/>
        <v>641.64958488666866</v>
      </c>
      <c r="I8" s="31"/>
      <c r="J8" s="20"/>
    </row>
    <row r="9" spans="1:10" x14ac:dyDescent="0.25">
      <c r="A9" s="3">
        <v>52</v>
      </c>
      <c r="B9" s="2" t="s">
        <v>10</v>
      </c>
      <c r="C9" s="11">
        <f>C168</f>
        <v>5394500</v>
      </c>
      <c r="D9" s="11">
        <f>D168</f>
        <v>3123179</v>
      </c>
      <c r="E9" s="11">
        <f>E168</f>
        <v>4848302</v>
      </c>
      <c r="F9" s="11">
        <f t="shared" si="0"/>
        <v>155.23612319370744</v>
      </c>
      <c r="J9" s="20"/>
    </row>
    <row r="10" spans="1:10" x14ac:dyDescent="0.25">
      <c r="A10" s="3">
        <v>61</v>
      </c>
      <c r="B10" s="2" t="s">
        <v>11</v>
      </c>
      <c r="C10" s="11">
        <f>C216</f>
        <v>1422249</v>
      </c>
      <c r="D10" s="11">
        <f t="shared" ref="D10:E10" si="2">D216</f>
        <v>372068</v>
      </c>
      <c r="E10" s="11">
        <f t="shared" si="2"/>
        <v>324097</v>
      </c>
      <c r="F10" s="11">
        <f t="shared" si="0"/>
        <v>87.106926690819947</v>
      </c>
      <c r="I10" s="31"/>
      <c r="J10" s="20"/>
    </row>
    <row r="11" spans="1:10" x14ac:dyDescent="0.25">
      <c r="A11" s="3">
        <v>71</v>
      </c>
      <c r="B11" s="2" t="s">
        <v>12</v>
      </c>
      <c r="C11" s="11">
        <v>0</v>
      </c>
      <c r="D11" s="11">
        <v>0</v>
      </c>
      <c r="E11" s="11">
        <v>0</v>
      </c>
      <c r="F11" s="11" t="e">
        <f t="shared" si="0"/>
        <v>#DIV/0!</v>
      </c>
    </row>
    <row r="12" spans="1:10" x14ac:dyDescent="0.25">
      <c r="A12" s="3">
        <v>581</v>
      </c>
      <c r="B12" s="2" t="s">
        <v>13</v>
      </c>
      <c r="C12" s="11">
        <f>C350</f>
        <v>0</v>
      </c>
      <c r="D12" s="11">
        <f t="shared" ref="D12:E12" si="3">D350</f>
        <v>252378</v>
      </c>
      <c r="E12" s="11">
        <f t="shared" si="3"/>
        <v>135645.20000000001</v>
      </c>
      <c r="F12" s="11">
        <f t="shared" si="0"/>
        <v>53.746840057374257</v>
      </c>
      <c r="I12" s="31"/>
    </row>
    <row r="13" spans="1:10" x14ac:dyDescent="0.25">
      <c r="A13" s="3">
        <v>5761</v>
      </c>
      <c r="B13" s="2" t="s">
        <v>14</v>
      </c>
      <c r="C13" s="11">
        <f>C333</f>
        <v>7000000</v>
      </c>
      <c r="D13" s="11">
        <f t="shared" ref="D13:E13" si="4">D333</f>
        <v>0</v>
      </c>
      <c r="E13" s="11">
        <f t="shared" si="4"/>
        <v>0</v>
      </c>
      <c r="F13" s="11" t="e">
        <f t="shared" si="0"/>
        <v>#DIV/0!</v>
      </c>
    </row>
    <row r="14" spans="1:10" x14ac:dyDescent="0.25">
      <c r="A14" s="9">
        <v>563</v>
      </c>
      <c r="B14" s="10" t="s">
        <v>15</v>
      </c>
      <c r="C14" s="14">
        <f>C295</f>
        <v>496536</v>
      </c>
      <c r="D14" s="14">
        <f>D295</f>
        <v>1034532</v>
      </c>
      <c r="E14" s="14">
        <f>E295</f>
        <v>222758.19</v>
      </c>
      <c r="F14" s="14">
        <f t="shared" si="0"/>
        <v>21.53226676410203</v>
      </c>
      <c r="I14" s="31"/>
    </row>
    <row r="15" spans="1:10" x14ac:dyDescent="0.25">
      <c r="A15" s="21">
        <v>815</v>
      </c>
      <c r="B15" s="22" t="s">
        <v>16</v>
      </c>
      <c r="C15" s="23">
        <f>C370</f>
        <v>10060848</v>
      </c>
      <c r="D15" s="23">
        <f>D370</f>
        <v>16020785</v>
      </c>
      <c r="E15" s="23">
        <f>E370</f>
        <v>11884159</v>
      </c>
      <c r="F15" s="23">
        <f t="shared" si="0"/>
        <v>74.179629774695812</v>
      </c>
    </row>
    <row r="16" spans="1:10" x14ac:dyDescent="0.25">
      <c r="A16" s="7">
        <v>1829</v>
      </c>
      <c r="B16" s="8" t="s">
        <v>17</v>
      </c>
      <c r="C16" s="18">
        <f>SUM(C4:C15)</f>
        <v>41157987</v>
      </c>
      <c r="D16" s="18">
        <f>SUM(D4:D15)</f>
        <v>45838828</v>
      </c>
      <c r="E16" s="18">
        <f>SUM(E4:E15)</f>
        <v>76491025.402999997</v>
      </c>
      <c r="F16" s="18">
        <f t="shared" si="0"/>
        <v>166.86950504711857</v>
      </c>
      <c r="I16" s="31"/>
      <c r="J16" s="20"/>
    </row>
    <row r="17" spans="1:9" x14ac:dyDescent="0.25">
      <c r="A17" s="49" t="s">
        <v>18</v>
      </c>
      <c r="B17" s="50" t="s">
        <v>19</v>
      </c>
      <c r="C17" s="46">
        <v>12211093</v>
      </c>
      <c r="D17" s="46">
        <v>13861372</v>
      </c>
      <c r="E17" s="46">
        <v>14670853</v>
      </c>
      <c r="F17" s="46">
        <f t="shared" si="0"/>
        <v>105.83983317091554</v>
      </c>
      <c r="H17" s="31"/>
    </row>
    <row r="18" spans="1:9" x14ac:dyDescent="0.25">
      <c r="A18" s="30" t="s">
        <v>20</v>
      </c>
      <c r="B18" s="2" t="s">
        <v>5</v>
      </c>
      <c r="C18" s="11">
        <f>C19+C24</f>
        <v>12211093</v>
      </c>
      <c r="D18" s="11">
        <f>D19+D24</f>
        <v>13861372</v>
      </c>
      <c r="E18" s="11">
        <f>E19+E24</f>
        <v>13725269</v>
      </c>
      <c r="F18" s="11">
        <f t="shared" si="0"/>
        <v>99.018113069903904</v>
      </c>
      <c r="I18" s="31"/>
    </row>
    <row r="19" spans="1:9" x14ac:dyDescent="0.25">
      <c r="A19" s="29" t="s">
        <v>21</v>
      </c>
      <c r="B19" s="2" t="s">
        <v>22</v>
      </c>
      <c r="C19" s="1">
        <f>SUM(C20:C23)</f>
        <v>11823795</v>
      </c>
      <c r="D19" s="1">
        <f>SUM(D20:D23)</f>
        <v>13202391</v>
      </c>
      <c r="E19" s="1">
        <v>13409502</v>
      </c>
      <c r="F19" s="1">
        <f t="shared" si="0"/>
        <v>101.56873857167237</v>
      </c>
    </row>
    <row r="20" spans="1:9" x14ac:dyDescent="0.25">
      <c r="A20" s="6">
        <v>3111</v>
      </c>
      <c r="B20" s="2" t="s">
        <v>23</v>
      </c>
      <c r="C20" s="1">
        <v>10170564</v>
      </c>
      <c r="D20" s="1">
        <v>11201184</v>
      </c>
      <c r="E20" s="1">
        <v>11226621</v>
      </c>
      <c r="F20" s="1">
        <f t="shared" si="0"/>
        <v>100.22709206455318</v>
      </c>
    </row>
    <row r="21" spans="1:9" x14ac:dyDescent="0.25">
      <c r="A21" s="6">
        <v>3114</v>
      </c>
      <c r="B21" s="2" t="s">
        <v>24</v>
      </c>
      <c r="C21" s="1">
        <v>6576</v>
      </c>
      <c r="D21" s="1">
        <v>29350</v>
      </c>
      <c r="E21" s="1">
        <v>1131</v>
      </c>
      <c r="F21" s="1">
        <f t="shared" si="0"/>
        <v>3.8534923339011931</v>
      </c>
    </row>
    <row r="22" spans="1:9" x14ac:dyDescent="0.25">
      <c r="A22" s="6">
        <v>3121</v>
      </c>
      <c r="B22" s="2" t="s">
        <v>25</v>
      </c>
      <c r="C22" s="1">
        <v>204668</v>
      </c>
      <c r="D22" s="1">
        <v>313572</v>
      </c>
      <c r="E22" s="1">
        <v>361381</v>
      </c>
      <c r="F22" s="1">
        <f t="shared" si="0"/>
        <v>115.2465781383542</v>
      </c>
    </row>
    <row r="23" spans="1:9" x14ac:dyDescent="0.25">
      <c r="A23" s="6">
        <v>3132</v>
      </c>
      <c r="B23" s="2" t="s">
        <v>26</v>
      </c>
      <c r="C23" s="1">
        <v>1441987</v>
      </c>
      <c r="D23" s="1">
        <v>1658285</v>
      </c>
      <c r="E23" s="1">
        <v>1806999</v>
      </c>
      <c r="F23" s="1">
        <f t="shared" si="0"/>
        <v>108.96793976909879</v>
      </c>
    </row>
    <row r="24" spans="1:9" x14ac:dyDescent="0.25">
      <c r="A24" s="29" t="s">
        <v>27</v>
      </c>
      <c r="B24" s="13" t="s">
        <v>28</v>
      </c>
      <c r="C24" s="1">
        <f>SUM(C25:C29)</f>
        <v>387298</v>
      </c>
      <c r="D24" s="1">
        <f>SUM(D25:D29)</f>
        <v>658981</v>
      </c>
      <c r="E24" s="1">
        <f>SUM(E25:E29)</f>
        <v>315767</v>
      </c>
      <c r="F24" s="1">
        <f t="shared" si="0"/>
        <v>47.917466512691561</v>
      </c>
    </row>
    <row r="25" spans="1:9" x14ac:dyDescent="0.25">
      <c r="A25" s="6">
        <v>3212</v>
      </c>
      <c r="B25" s="13" t="s">
        <v>29</v>
      </c>
      <c r="C25" s="1">
        <v>335069</v>
      </c>
      <c r="D25" s="1">
        <v>335069</v>
      </c>
      <c r="E25" s="1">
        <v>294039</v>
      </c>
      <c r="F25" s="1">
        <f t="shared" si="0"/>
        <v>87.754760959682926</v>
      </c>
    </row>
    <row r="26" spans="1:9" x14ac:dyDescent="0.25">
      <c r="A26" s="6">
        <v>3236</v>
      </c>
      <c r="B26" s="13" t="s">
        <v>30</v>
      </c>
      <c r="C26" s="1">
        <v>33879</v>
      </c>
      <c r="D26" s="1">
        <v>147885</v>
      </c>
      <c r="E26" s="1">
        <v>0</v>
      </c>
      <c r="F26" s="1">
        <f t="shared" si="0"/>
        <v>0</v>
      </c>
    </row>
    <row r="27" spans="1:9" x14ac:dyDescent="0.25">
      <c r="A27" s="6">
        <v>3237</v>
      </c>
      <c r="B27" s="13" t="s">
        <v>50</v>
      </c>
      <c r="C27" s="1">
        <v>0</v>
      </c>
      <c r="D27" s="1">
        <v>90802</v>
      </c>
      <c r="E27" s="1">
        <v>0</v>
      </c>
      <c r="F27" s="1">
        <f t="shared" si="0"/>
        <v>0</v>
      </c>
    </row>
    <row r="28" spans="1:9" x14ac:dyDescent="0.25">
      <c r="A28" s="6">
        <v>3295</v>
      </c>
      <c r="B28" s="13" t="s">
        <v>31</v>
      </c>
      <c r="C28" s="1">
        <v>18350</v>
      </c>
      <c r="D28" s="1">
        <v>81900</v>
      </c>
      <c r="E28" s="1">
        <v>21728</v>
      </c>
      <c r="F28" s="1">
        <f t="shared" si="0"/>
        <v>26.529914529914528</v>
      </c>
      <c r="H28" s="31"/>
    </row>
    <row r="29" spans="1:9" x14ac:dyDescent="0.25">
      <c r="A29" s="6">
        <v>3721</v>
      </c>
      <c r="B29" s="2" t="s">
        <v>76</v>
      </c>
      <c r="C29" s="1">
        <v>0</v>
      </c>
      <c r="D29" s="1">
        <v>3325</v>
      </c>
      <c r="E29" s="1">
        <v>0</v>
      </c>
      <c r="F29" s="1">
        <f t="shared" si="0"/>
        <v>0</v>
      </c>
      <c r="H29" s="31"/>
    </row>
    <row r="30" spans="1:9" x14ac:dyDescent="0.25">
      <c r="A30" s="51" t="s">
        <v>32</v>
      </c>
      <c r="B30" s="52" t="s">
        <v>33</v>
      </c>
      <c r="C30" s="47">
        <v>45896</v>
      </c>
      <c r="D30" s="47">
        <v>45896</v>
      </c>
      <c r="E30" s="47">
        <v>44109</v>
      </c>
      <c r="F30" s="47">
        <f t="shared" si="0"/>
        <v>96.106414502353147</v>
      </c>
    </row>
    <row r="31" spans="1:9" x14ac:dyDescent="0.25">
      <c r="A31" s="30">
        <v>11</v>
      </c>
      <c r="B31" s="13" t="s">
        <v>5</v>
      </c>
      <c r="C31" s="1">
        <v>45896</v>
      </c>
      <c r="D31" s="1">
        <v>45896</v>
      </c>
      <c r="E31" s="1">
        <v>44109</v>
      </c>
      <c r="F31" s="1">
        <f t="shared" si="0"/>
        <v>96.106414502353147</v>
      </c>
    </row>
    <row r="32" spans="1:9" x14ac:dyDescent="0.25">
      <c r="A32" s="29">
        <v>31</v>
      </c>
      <c r="B32" s="13" t="s">
        <v>22</v>
      </c>
      <c r="C32" s="1">
        <v>45896</v>
      </c>
      <c r="D32" s="1">
        <v>45896</v>
      </c>
      <c r="E32" s="1">
        <f>E33+E34+E35</f>
        <v>44109.99</v>
      </c>
      <c r="F32" s="1">
        <f t="shared" si="0"/>
        <v>96.108571553076516</v>
      </c>
    </row>
    <row r="33" spans="1:6" x14ac:dyDescent="0.25">
      <c r="A33" s="6">
        <v>3111</v>
      </c>
      <c r="B33" s="13" t="s">
        <v>23</v>
      </c>
      <c r="C33" s="1">
        <v>45896</v>
      </c>
      <c r="D33" s="1">
        <v>245884</v>
      </c>
      <c r="E33" s="1">
        <v>37636</v>
      </c>
      <c r="F33" s="1">
        <f t="shared" si="0"/>
        <v>15.306404646093281</v>
      </c>
    </row>
    <row r="34" spans="1:6" x14ac:dyDescent="0.25">
      <c r="A34" s="6">
        <v>3132</v>
      </c>
      <c r="B34" s="13" t="s">
        <v>26</v>
      </c>
      <c r="C34" s="1"/>
      <c r="D34" s="1"/>
      <c r="E34" s="1">
        <v>5834</v>
      </c>
      <c r="F34" s="1" t="e">
        <f t="shared" si="0"/>
        <v>#DIV/0!</v>
      </c>
    </row>
    <row r="35" spans="1:6" x14ac:dyDescent="0.25">
      <c r="A35" s="6">
        <v>3133</v>
      </c>
      <c r="B35" s="13" t="s">
        <v>34</v>
      </c>
      <c r="C35" s="1"/>
      <c r="D35" s="1"/>
      <c r="E35" s="1">
        <v>639.99</v>
      </c>
      <c r="F35" s="1"/>
    </row>
    <row r="36" spans="1:6" x14ac:dyDescent="0.25">
      <c r="A36" s="53" t="s">
        <v>35</v>
      </c>
      <c r="B36" s="54" t="s">
        <v>36</v>
      </c>
      <c r="C36" s="48">
        <v>958642</v>
      </c>
      <c r="D36" s="48">
        <v>962637</v>
      </c>
      <c r="E36" s="48">
        <v>307368</v>
      </c>
      <c r="F36" s="48">
        <f t="shared" si="0"/>
        <v>31.929792850264434</v>
      </c>
    </row>
    <row r="37" spans="1:6" x14ac:dyDescent="0.25">
      <c r="A37" s="30">
        <v>11</v>
      </c>
      <c r="B37" s="2" t="s">
        <v>5</v>
      </c>
      <c r="C37" s="1">
        <f>C38+C60+C63+C65</f>
        <v>958642</v>
      </c>
      <c r="D37" s="1">
        <f>D38+D60+D63+D65</f>
        <v>958666</v>
      </c>
      <c r="E37" s="1">
        <f>E38+E60+E63+E65</f>
        <v>333536</v>
      </c>
      <c r="F37" s="1">
        <f t="shared" ref="F37:F71" si="5">E37/D37*100</f>
        <v>34.791679270986975</v>
      </c>
    </row>
    <row r="38" spans="1:6" x14ac:dyDescent="0.25">
      <c r="A38" s="29">
        <v>32</v>
      </c>
      <c r="B38" s="2" t="s">
        <v>28</v>
      </c>
      <c r="C38" s="1">
        <f>SUM(C39:C59)</f>
        <v>889336</v>
      </c>
      <c r="D38" s="1">
        <f>SUM(D39:D59)</f>
        <v>759837</v>
      </c>
      <c r="E38" s="1">
        <f>SUM(E39:E59)</f>
        <v>311239</v>
      </c>
      <c r="F38" s="1">
        <f t="shared" si="5"/>
        <v>40.961285117729197</v>
      </c>
    </row>
    <row r="39" spans="1:6" x14ac:dyDescent="0.25">
      <c r="A39" s="35">
        <v>3211</v>
      </c>
      <c r="B39" s="2" t="s">
        <v>37</v>
      </c>
      <c r="C39" s="1">
        <v>41512</v>
      </c>
      <c r="D39" s="1">
        <v>45512</v>
      </c>
      <c r="E39" s="1">
        <v>55040</v>
      </c>
      <c r="F39" s="1">
        <f t="shared" si="5"/>
        <v>120.93513798558621</v>
      </c>
    </row>
    <row r="40" spans="1:6" x14ac:dyDescent="0.25">
      <c r="A40" s="35">
        <v>3213</v>
      </c>
      <c r="B40" s="2" t="s">
        <v>38</v>
      </c>
      <c r="C40" s="1">
        <v>14981</v>
      </c>
      <c r="D40" s="1">
        <v>14981</v>
      </c>
      <c r="E40" s="1">
        <v>25885</v>
      </c>
      <c r="F40" s="1">
        <f t="shared" si="5"/>
        <v>172.78552833589214</v>
      </c>
    </row>
    <row r="41" spans="1:6" x14ac:dyDescent="0.25">
      <c r="A41" s="35">
        <v>3221</v>
      </c>
      <c r="B41" s="2" t="s">
        <v>39</v>
      </c>
      <c r="C41" s="1">
        <v>32148</v>
      </c>
      <c r="D41" s="1">
        <v>2148</v>
      </c>
      <c r="E41" s="1">
        <v>902</v>
      </c>
      <c r="F41" s="1">
        <f t="shared" si="5"/>
        <v>41.992551210428303</v>
      </c>
    </row>
    <row r="42" spans="1:6" x14ac:dyDescent="0.25">
      <c r="A42" s="35">
        <v>3222</v>
      </c>
      <c r="B42" s="2" t="s">
        <v>40</v>
      </c>
      <c r="C42" s="1">
        <v>6354</v>
      </c>
      <c r="D42" s="1">
        <v>6354</v>
      </c>
      <c r="E42" s="1">
        <v>4560</v>
      </c>
      <c r="F42" s="1">
        <f t="shared" si="5"/>
        <v>71.765816808309722</v>
      </c>
    </row>
    <row r="43" spans="1:6" x14ac:dyDescent="0.25">
      <c r="A43" s="35">
        <v>3223</v>
      </c>
      <c r="B43" s="2" t="s">
        <v>41</v>
      </c>
      <c r="C43" s="1">
        <v>472427</v>
      </c>
      <c r="D43" s="1">
        <v>120648</v>
      </c>
      <c r="E43" s="1">
        <v>52049</v>
      </c>
      <c r="F43" s="1">
        <f t="shared" si="5"/>
        <v>43.141204164180088</v>
      </c>
    </row>
    <row r="44" spans="1:6" x14ac:dyDescent="0.25">
      <c r="A44" s="35">
        <v>3224</v>
      </c>
      <c r="B44" s="2" t="s">
        <v>42</v>
      </c>
      <c r="C44" s="1">
        <v>34824</v>
      </c>
      <c r="D44" s="1">
        <v>113913</v>
      </c>
      <c r="E44" s="1">
        <v>21697</v>
      </c>
      <c r="F44" s="1">
        <f t="shared" si="5"/>
        <v>19.046992002668702</v>
      </c>
    </row>
    <row r="45" spans="1:6" x14ac:dyDescent="0.25">
      <c r="A45" s="35">
        <v>3225</v>
      </c>
      <c r="B45" s="2" t="s">
        <v>43</v>
      </c>
      <c r="C45" s="1">
        <v>569</v>
      </c>
      <c r="D45" s="1">
        <v>1430</v>
      </c>
      <c r="E45" s="1">
        <v>1099</v>
      </c>
      <c r="F45" s="1">
        <f t="shared" si="5"/>
        <v>76.853146853146853</v>
      </c>
    </row>
    <row r="46" spans="1:6" x14ac:dyDescent="0.25">
      <c r="A46" s="35">
        <v>3227</v>
      </c>
      <c r="B46" s="2" t="s">
        <v>44</v>
      </c>
      <c r="C46" s="1">
        <v>437</v>
      </c>
      <c r="D46" s="1">
        <v>1535</v>
      </c>
      <c r="E46" s="1">
        <v>57</v>
      </c>
      <c r="F46" s="1">
        <f t="shared" si="5"/>
        <v>3.7133550488599352</v>
      </c>
    </row>
    <row r="47" spans="1:6" x14ac:dyDescent="0.25">
      <c r="A47" s="6">
        <v>3231</v>
      </c>
      <c r="B47" s="2" t="s">
        <v>45</v>
      </c>
      <c r="C47" s="1">
        <v>48907</v>
      </c>
      <c r="D47" s="1">
        <v>138089</v>
      </c>
      <c r="E47" s="1">
        <v>7651</v>
      </c>
      <c r="F47" s="1">
        <f t="shared" si="5"/>
        <v>5.5406295939575205</v>
      </c>
    </row>
    <row r="48" spans="1:6" x14ac:dyDescent="0.25">
      <c r="A48" s="6">
        <v>3232</v>
      </c>
      <c r="B48" s="2" t="s">
        <v>46</v>
      </c>
      <c r="C48" s="1">
        <v>28838</v>
      </c>
      <c r="D48" s="1">
        <v>28838</v>
      </c>
      <c r="E48" s="1">
        <v>14286</v>
      </c>
      <c r="F48" s="1">
        <f t="shared" si="5"/>
        <v>49.538802968305703</v>
      </c>
    </row>
    <row r="49" spans="1:6" x14ac:dyDescent="0.25">
      <c r="A49" s="6">
        <v>3233</v>
      </c>
      <c r="B49" s="2" t="s">
        <v>47</v>
      </c>
      <c r="C49" s="1">
        <v>5763</v>
      </c>
      <c r="D49" s="1">
        <v>14889</v>
      </c>
      <c r="E49" s="1">
        <v>8507</v>
      </c>
      <c r="F49" s="1">
        <f t="shared" si="5"/>
        <v>57.136140775068846</v>
      </c>
    </row>
    <row r="50" spans="1:6" x14ac:dyDescent="0.25">
      <c r="A50" s="35">
        <v>3234</v>
      </c>
      <c r="B50" s="2" t="s">
        <v>48</v>
      </c>
      <c r="C50" s="1">
        <v>12914</v>
      </c>
      <c r="D50" s="1">
        <v>57638</v>
      </c>
      <c r="E50" s="1">
        <v>69532</v>
      </c>
      <c r="F50" s="1">
        <f t="shared" si="5"/>
        <v>120.63569173114959</v>
      </c>
    </row>
    <row r="51" spans="1:6" x14ac:dyDescent="0.25">
      <c r="A51" s="35">
        <v>3235</v>
      </c>
      <c r="B51" s="2" t="s">
        <v>49</v>
      </c>
      <c r="C51" s="1">
        <v>1488</v>
      </c>
      <c r="D51" s="1">
        <v>95982</v>
      </c>
      <c r="E51" s="1">
        <v>13539</v>
      </c>
      <c r="F51" s="1">
        <f t="shared" si="5"/>
        <v>14.105769831843471</v>
      </c>
    </row>
    <row r="52" spans="1:6" x14ac:dyDescent="0.25">
      <c r="A52" s="35">
        <v>3236</v>
      </c>
      <c r="B52" s="2" t="s">
        <v>30</v>
      </c>
      <c r="C52" s="1">
        <v>0</v>
      </c>
      <c r="D52" s="1">
        <v>0</v>
      </c>
      <c r="E52" s="1">
        <v>1840</v>
      </c>
      <c r="F52" s="1"/>
    </row>
    <row r="53" spans="1:6" x14ac:dyDescent="0.25">
      <c r="A53" s="35">
        <v>3237</v>
      </c>
      <c r="B53" s="2" t="s">
        <v>50</v>
      </c>
      <c r="C53" s="1">
        <v>48893</v>
      </c>
      <c r="D53" s="1">
        <v>48893</v>
      </c>
      <c r="E53" s="1">
        <v>3564</v>
      </c>
      <c r="F53" s="1">
        <f t="shared" si="5"/>
        <v>7.2893870288180311</v>
      </c>
    </row>
    <row r="54" spans="1:6" x14ac:dyDescent="0.25">
      <c r="A54" s="35">
        <v>3238</v>
      </c>
      <c r="B54" s="2" t="s">
        <v>51</v>
      </c>
      <c r="C54" s="1">
        <v>4659</v>
      </c>
      <c r="D54" s="1">
        <v>4659</v>
      </c>
      <c r="E54" s="1">
        <v>1560</v>
      </c>
      <c r="F54" s="1">
        <f t="shared" si="5"/>
        <v>33.483580167417905</v>
      </c>
    </row>
    <row r="55" spans="1:6" x14ac:dyDescent="0.25">
      <c r="A55" s="35">
        <v>3239</v>
      </c>
      <c r="B55" s="2" t="s">
        <v>52</v>
      </c>
      <c r="C55" s="1">
        <v>106684</v>
      </c>
      <c r="D55" s="1">
        <v>55609</v>
      </c>
      <c r="E55" s="1">
        <v>3223</v>
      </c>
      <c r="F55" s="1">
        <f t="shared" si="5"/>
        <v>5.7958244169109312</v>
      </c>
    </row>
    <row r="56" spans="1:6" x14ac:dyDescent="0.25">
      <c r="A56" s="35">
        <v>3241</v>
      </c>
      <c r="B56" s="2" t="s">
        <v>53</v>
      </c>
      <c r="C56" s="1">
        <v>3243</v>
      </c>
      <c r="D56" s="1">
        <v>3243</v>
      </c>
      <c r="E56" s="1">
        <v>0</v>
      </c>
      <c r="F56" s="1">
        <f t="shared" si="5"/>
        <v>0</v>
      </c>
    </row>
    <row r="57" spans="1:6" x14ac:dyDescent="0.25">
      <c r="A57" s="35">
        <v>3292</v>
      </c>
      <c r="B57" s="2" t="s">
        <v>54</v>
      </c>
      <c r="C57" s="1">
        <v>0</v>
      </c>
      <c r="D57" s="1">
        <v>0</v>
      </c>
      <c r="E57" s="1">
        <v>15</v>
      </c>
      <c r="F57" s="1"/>
    </row>
    <row r="58" spans="1:6" x14ac:dyDescent="0.25">
      <c r="A58" s="35">
        <v>3294</v>
      </c>
      <c r="B58" s="2" t="s">
        <v>55</v>
      </c>
      <c r="C58" s="1">
        <v>43</v>
      </c>
      <c r="D58" s="1">
        <v>108</v>
      </c>
      <c r="E58" s="1">
        <v>63</v>
      </c>
      <c r="F58" s="1">
        <f t="shared" si="5"/>
        <v>58.333333333333336</v>
      </c>
    </row>
    <row r="59" spans="1:6" x14ac:dyDescent="0.25">
      <c r="A59" s="6">
        <v>3299</v>
      </c>
      <c r="B59" s="2" t="s">
        <v>56</v>
      </c>
      <c r="C59" s="1">
        <v>24652</v>
      </c>
      <c r="D59" s="1">
        <v>5368</v>
      </c>
      <c r="E59" s="1">
        <v>26170</v>
      </c>
      <c r="F59" s="1">
        <f t="shared" si="5"/>
        <v>487.51862891207151</v>
      </c>
    </row>
    <row r="60" spans="1:6" x14ac:dyDescent="0.25">
      <c r="A60" s="29">
        <v>34</v>
      </c>
      <c r="B60" s="2" t="s">
        <v>57</v>
      </c>
      <c r="C60" s="1">
        <f>C61+C62</f>
        <v>54</v>
      </c>
      <c r="D60" s="1">
        <f>D61+D62</f>
        <v>241</v>
      </c>
      <c r="E60" s="1">
        <f>E61+E62</f>
        <v>109</v>
      </c>
      <c r="F60" s="1">
        <f t="shared" si="5"/>
        <v>45.228215767634858</v>
      </c>
    </row>
    <row r="61" spans="1:6" x14ac:dyDescent="0.25">
      <c r="A61" s="35">
        <v>3432</v>
      </c>
      <c r="B61" s="2" t="s">
        <v>58</v>
      </c>
      <c r="C61" s="1">
        <v>0</v>
      </c>
      <c r="D61" s="1">
        <v>0</v>
      </c>
      <c r="E61" s="1">
        <v>0</v>
      </c>
      <c r="F61" s="1" t="e">
        <f t="shared" si="5"/>
        <v>#DIV/0!</v>
      </c>
    </row>
    <row r="62" spans="1:6" x14ac:dyDescent="0.25">
      <c r="A62" s="35">
        <v>3433</v>
      </c>
      <c r="B62" s="2" t="s">
        <v>59</v>
      </c>
      <c r="C62" s="1">
        <v>54</v>
      </c>
      <c r="D62" s="1">
        <v>241</v>
      </c>
      <c r="E62" s="1">
        <v>109</v>
      </c>
      <c r="F62" s="1">
        <f t="shared" si="5"/>
        <v>45.228215767634858</v>
      </c>
    </row>
    <row r="63" spans="1:6" x14ac:dyDescent="0.25">
      <c r="A63" s="29">
        <v>38</v>
      </c>
      <c r="B63" s="2" t="s">
        <v>60</v>
      </c>
      <c r="C63" s="1">
        <f>C64</f>
        <v>3279</v>
      </c>
      <c r="D63" s="1">
        <f>D64</f>
        <v>3279</v>
      </c>
      <c r="E63" s="1">
        <v>0</v>
      </c>
      <c r="F63" s="1">
        <f t="shared" si="5"/>
        <v>0</v>
      </c>
    </row>
    <row r="64" spans="1:6" x14ac:dyDescent="0.25">
      <c r="A64" s="35">
        <v>3811</v>
      </c>
      <c r="B64" s="2" t="s">
        <v>61</v>
      </c>
      <c r="C64" s="1">
        <v>3279</v>
      </c>
      <c r="D64" s="1">
        <v>3279</v>
      </c>
      <c r="E64" s="1">
        <v>0</v>
      </c>
      <c r="F64" s="1">
        <f t="shared" si="5"/>
        <v>0</v>
      </c>
    </row>
    <row r="65" spans="1:506" x14ac:dyDescent="0.25">
      <c r="A65" s="29">
        <v>42</v>
      </c>
      <c r="B65" s="2" t="s">
        <v>62</v>
      </c>
      <c r="C65" s="1">
        <f>SUM(C66:C71)</f>
        <v>65973</v>
      </c>
      <c r="D65" s="1">
        <f>SUM(D66:D71)</f>
        <v>195309</v>
      </c>
      <c r="E65" s="1">
        <f>SUM(E66:E71)</f>
        <v>22188</v>
      </c>
      <c r="F65" s="1">
        <f t="shared" si="5"/>
        <v>11.360459579435664</v>
      </c>
    </row>
    <row r="66" spans="1:506" x14ac:dyDescent="0.25">
      <c r="A66" s="35">
        <v>4123</v>
      </c>
      <c r="B66" s="2" t="s">
        <v>63</v>
      </c>
      <c r="C66" s="1">
        <v>0</v>
      </c>
      <c r="D66" s="1">
        <v>0</v>
      </c>
      <c r="E66" s="1">
        <v>218</v>
      </c>
      <c r="F66" s="1"/>
    </row>
    <row r="67" spans="1:506" x14ac:dyDescent="0.25">
      <c r="A67" s="35">
        <v>4221</v>
      </c>
      <c r="B67" s="2" t="s">
        <v>64</v>
      </c>
      <c r="C67" s="1">
        <v>33880</v>
      </c>
      <c r="D67" s="1">
        <v>82548</v>
      </c>
      <c r="E67" s="1">
        <v>15352</v>
      </c>
      <c r="F67" s="1">
        <f t="shared" si="5"/>
        <v>18.597664389203857</v>
      </c>
    </row>
    <row r="68" spans="1:506" x14ac:dyDescent="0.25">
      <c r="A68" s="35">
        <v>4224</v>
      </c>
      <c r="B68" s="2" t="s">
        <v>65</v>
      </c>
      <c r="C68" s="1">
        <v>16951</v>
      </c>
      <c r="D68" s="1">
        <v>59559</v>
      </c>
      <c r="E68" s="1">
        <v>672</v>
      </c>
      <c r="F68" s="1">
        <f t="shared" si="5"/>
        <v>1.1282929532060646</v>
      </c>
    </row>
    <row r="69" spans="1:506" x14ac:dyDescent="0.25">
      <c r="A69" s="35">
        <v>4225</v>
      </c>
      <c r="B69" s="2" t="s">
        <v>66</v>
      </c>
      <c r="C69" s="1">
        <v>15142</v>
      </c>
      <c r="D69" s="1">
        <v>53202</v>
      </c>
      <c r="E69" s="1">
        <v>3835</v>
      </c>
      <c r="F69" s="1">
        <f t="shared" si="5"/>
        <v>7.2083756249765045</v>
      </c>
    </row>
    <row r="70" spans="1:506" x14ac:dyDescent="0.25">
      <c r="A70" s="35">
        <v>4227</v>
      </c>
      <c r="B70" s="2" t="s">
        <v>67</v>
      </c>
      <c r="C70" s="1">
        <v>0</v>
      </c>
      <c r="D70" s="1">
        <v>0</v>
      </c>
      <c r="E70" s="1">
        <v>1403</v>
      </c>
      <c r="F70" s="1" t="e">
        <f t="shared" si="5"/>
        <v>#DIV/0!</v>
      </c>
    </row>
    <row r="71" spans="1:506" x14ac:dyDescent="0.25">
      <c r="A71" s="35">
        <v>4241</v>
      </c>
      <c r="B71" s="2" t="s">
        <v>68</v>
      </c>
      <c r="C71" s="1">
        <v>0</v>
      </c>
      <c r="D71" s="1">
        <v>0</v>
      </c>
      <c r="E71" s="1">
        <v>708</v>
      </c>
      <c r="F71" s="1" t="e">
        <f t="shared" si="5"/>
        <v>#DIV/0!</v>
      </c>
    </row>
    <row r="72" spans="1:506" s="26" customFormat="1" ht="18.75" customHeight="1" x14ac:dyDescent="0.25">
      <c r="A72" s="56" t="s">
        <v>69</v>
      </c>
      <c r="B72" s="55" t="s">
        <v>70</v>
      </c>
      <c r="C72" s="45">
        <f>C73+C126+C168+C216</f>
        <v>9040591</v>
      </c>
      <c r="D72" s="45">
        <f>D73+D126+D168+D216</f>
        <v>6717463</v>
      </c>
      <c r="E72" s="45">
        <f>E73+E126+E168+E216</f>
        <v>8214817.3200000003</v>
      </c>
      <c r="F72" s="45">
        <f t="shared" ref="F72:F103" si="6">E72/D72*100</f>
        <v>122.29047365054338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</row>
    <row r="73" spans="1:506" x14ac:dyDescent="0.25">
      <c r="A73" s="30">
        <v>31</v>
      </c>
      <c r="B73" s="15" t="s">
        <v>7</v>
      </c>
      <c r="C73" s="12">
        <f>C74+C79+C105+C110+C112+C114+C116</f>
        <v>1858585</v>
      </c>
      <c r="D73" s="12">
        <f>D74+D79+D105+D110+D112+D114+D116</f>
        <v>2761129</v>
      </c>
      <c r="E73" s="12">
        <f>E74+E79+E105+E110+E112+E114+E116</f>
        <v>2652753.3199999998</v>
      </c>
      <c r="F73" s="12">
        <f t="shared" si="6"/>
        <v>96.074950500320696</v>
      </c>
    </row>
    <row r="74" spans="1:506" x14ac:dyDescent="0.25">
      <c r="A74" s="29" t="s">
        <v>21</v>
      </c>
      <c r="B74" s="2" t="s">
        <v>22</v>
      </c>
      <c r="C74" s="1">
        <v>189555</v>
      </c>
      <c r="D74" s="1">
        <f>SUM(D75:D78)</f>
        <v>291883</v>
      </c>
      <c r="E74" s="1">
        <v>521742.32</v>
      </c>
      <c r="F74" s="1">
        <f t="shared" si="6"/>
        <v>178.75049934391521</v>
      </c>
    </row>
    <row r="75" spans="1:506" x14ac:dyDescent="0.25">
      <c r="A75" s="6">
        <v>3111</v>
      </c>
      <c r="B75" s="2" t="s">
        <v>23</v>
      </c>
      <c r="C75" s="1">
        <v>121325</v>
      </c>
      <c r="D75" s="1">
        <v>187793</v>
      </c>
      <c r="E75" s="1">
        <v>308535</v>
      </c>
      <c r="F75" s="1">
        <f t="shared" si="6"/>
        <v>164.2952612717194</v>
      </c>
    </row>
    <row r="76" spans="1:506" x14ac:dyDescent="0.25">
      <c r="A76" s="6">
        <v>3121</v>
      </c>
      <c r="B76" s="2" t="s">
        <v>25</v>
      </c>
      <c r="C76" s="1">
        <v>49610</v>
      </c>
      <c r="D76" s="1">
        <v>75270</v>
      </c>
      <c r="E76" s="1">
        <v>158568</v>
      </c>
      <c r="F76" s="1">
        <f t="shared" si="6"/>
        <v>210.66560382622558</v>
      </c>
    </row>
    <row r="77" spans="1:506" x14ac:dyDescent="0.25">
      <c r="A77" s="6">
        <v>3132</v>
      </c>
      <c r="B77" s="2" t="s">
        <v>26</v>
      </c>
      <c r="C77" s="1">
        <v>18619</v>
      </c>
      <c r="D77" s="1">
        <v>28820</v>
      </c>
      <c r="E77" s="1">
        <v>55161</v>
      </c>
      <c r="F77" s="1">
        <f t="shared" si="6"/>
        <v>191.39833448993755</v>
      </c>
    </row>
    <row r="78" spans="1:506" x14ac:dyDescent="0.25">
      <c r="A78" s="6">
        <v>3133</v>
      </c>
      <c r="B78" s="2" t="s">
        <v>34</v>
      </c>
      <c r="C78" s="1">
        <v>0</v>
      </c>
      <c r="D78" s="1">
        <v>0</v>
      </c>
      <c r="E78" s="1">
        <v>539</v>
      </c>
      <c r="F78" s="1" t="e">
        <f t="shared" si="6"/>
        <v>#DIV/0!</v>
      </c>
    </row>
    <row r="79" spans="1:506" x14ac:dyDescent="0.25">
      <c r="A79" s="29">
        <v>32</v>
      </c>
      <c r="B79" s="2" t="s">
        <v>28</v>
      </c>
      <c r="C79" s="1">
        <f>SUM(C80:C104)</f>
        <v>1583140</v>
      </c>
      <c r="D79" s="1">
        <f>SUM(D80:D104)</f>
        <v>2377232</v>
      </c>
      <c r="E79" s="1">
        <f>SUM(E80:E104)</f>
        <v>1950249</v>
      </c>
      <c r="F79" s="1">
        <f t="shared" si="6"/>
        <v>82.038648310303756</v>
      </c>
    </row>
    <row r="80" spans="1:506" x14ac:dyDescent="0.25">
      <c r="A80" s="6">
        <v>3211</v>
      </c>
      <c r="B80" s="2" t="s">
        <v>37</v>
      </c>
      <c r="C80" s="1">
        <v>245720</v>
      </c>
      <c r="D80" s="1">
        <v>387621</v>
      </c>
      <c r="E80" s="1">
        <v>366410</v>
      </c>
      <c r="F80" s="1">
        <f t="shared" si="6"/>
        <v>94.527902255037773</v>
      </c>
    </row>
    <row r="81" spans="1:10" x14ac:dyDescent="0.25">
      <c r="A81" s="6">
        <v>3212</v>
      </c>
      <c r="B81" s="2" t="s">
        <v>29</v>
      </c>
      <c r="C81" s="1">
        <v>7088</v>
      </c>
      <c r="D81" s="1">
        <v>10754</v>
      </c>
      <c r="E81" s="1">
        <v>4778</v>
      </c>
      <c r="F81" s="1">
        <f t="shared" si="6"/>
        <v>44.429979542495815</v>
      </c>
    </row>
    <row r="82" spans="1:10" x14ac:dyDescent="0.25">
      <c r="A82" s="6">
        <v>3213</v>
      </c>
      <c r="B82" s="2" t="s">
        <v>38</v>
      </c>
      <c r="C82" s="1">
        <v>36606</v>
      </c>
      <c r="D82" s="1">
        <v>56660</v>
      </c>
      <c r="E82" s="1">
        <v>59367</v>
      </c>
      <c r="F82" s="1">
        <f t="shared" si="6"/>
        <v>104.77762089657607</v>
      </c>
    </row>
    <row r="83" spans="1:10" x14ac:dyDescent="0.25">
      <c r="A83" s="6">
        <v>3221</v>
      </c>
      <c r="B83" s="2" t="s">
        <v>39</v>
      </c>
      <c r="C83" s="1">
        <v>36677</v>
      </c>
      <c r="D83" s="1">
        <v>56770</v>
      </c>
      <c r="E83" s="1">
        <v>52424</v>
      </c>
      <c r="F83" s="1">
        <f t="shared" si="6"/>
        <v>92.344548176853962</v>
      </c>
      <c r="J83" s="19"/>
    </row>
    <row r="84" spans="1:10" x14ac:dyDescent="0.25">
      <c r="A84" s="6">
        <v>3222</v>
      </c>
      <c r="B84" s="2" t="s">
        <v>40</v>
      </c>
      <c r="C84" s="1">
        <v>1873</v>
      </c>
      <c r="D84" s="1">
        <v>978</v>
      </c>
      <c r="E84" s="1">
        <v>7823</v>
      </c>
      <c r="F84" s="1">
        <f t="shared" si="6"/>
        <v>799.89775051124741</v>
      </c>
    </row>
    <row r="85" spans="1:10" x14ac:dyDescent="0.25">
      <c r="A85" s="6">
        <v>3223</v>
      </c>
      <c r="B85" s="2" t="s">
        <v>41</v>
      </c>
      <c r="C85" s="1">
        <v>2452</v>
      </c>
      <c r="D85" s="1">
        <v>2908</v>
      </c>
      <c r="E85" s="1">
        <v>4359</v>
      </c>
      <c r="F85" s="1">
        <f t="shared" si="6"/>
        <v>149.8968363136176</v>
      </c>
    </row>
    <row r="86" spans="1:10" x14ac:dyDescent="0.25">
      <c r="A86" s="6">
        <v>3224</v>
      </c>
      <c r="B86" s="2" t="s">
        <v>42</v>
      </c>
      <c r="C86" s="1">
        <v>35755</v>
      </c>
      <c r="D86" s="1">
        <v>54249</v>
      </c>
      <c r="E86" s="1">
        <v>54978</v>
      </c>
      <c r="F86" s="1">
        <f t="shared" si="6"/>
        <v>101.34380357241608</v>
      </c>
    </row>
    <row r="87" spans="1:10" x14ac:dyDescent="0.25">
      <c r="A87" s="6">
        <v>3225</v>
      </c>
      <c r="B87" s="2" t="s">
        <v>43</v>
      </c>
      <c r="C87" s="1">
        <v>1482</v>
      </c>
      <c r="D87" s="1">
        <v>1750</v>
      </c>
      <c r="E87" s="1">
        <v>2037</v>
      </c>
      <c r="F87" s="1">
        <f t="shared" si="6"/>
        <v>116.39999999999999</v>
      </c>
    </row>
    <row r="88" spans="1:10" x14ac:dyDescent="0.25">
      <c r="A88" s="6">
        <v>3227</v>
      </c>
      <c r="B88" s="2" t="s">
        <v>44</v>
      </c>
      <c r="C88" s="1">
        <v>2929</v>
      </c>
      <c r="D88" s="1">
        <v>3518</v>
      </c>
      <c r="E88" s="1">
        <v>8878</v>
      </c>
      <c r="F88" s="1">
        <f t="shared" si="6"/>
        <v>252.35929505400793</v>
      </c>
    </row>
    <row r="89" spans="1:10" x14ac:dyDescent="0.25">
      <c r="A89" s="6">
        <v>3231</v>
      </c>
      <c r="B89" s="2" t="s">
        <v>45</v>
      </c>
      <c r="C89" s="1">
        <v>18082</v>
      </c>
      <c r="D89" s="1">
        <v>27988</v>
      </c>
      <c r="E89" s="1">
        <v>40102</v>
      </c>
      <c r="F89" s="1">
        <f t="shared" si="6"/>
        <v>143.28283550092897</v>
      </c>
    </row>
    <row r="90" spans="1:10" x14ac:dyDescent="0.25">
      <c r="A90" s="6">
        <v>3232</v>
      </c>
      <c r="B90" s="2" t="s">
        <v>46</v>
      </c>
      <c r="C90" s="1">
        <v>24991</v>
      </c>
      <c r="D90" s="1">
        <v>37917</v>
      </c>
      <c r="E90" s="1">
        <v>30130</v>
      </c>
      <c r="F90" s="1">
        <f t="shared" si="6"/>
        <v>79.46303768758078</v>
      </c>
    </row>
    <row r="91" spans="1:10" x14ac:dyDescent="0.25">
      <c r="A91" s="6">
        <v>3233</v>
      </c>
      <c r="B91" s="2" t="s">
        <v>47</v>
      </c>
      <c r="C91" s="1">
        <v>34326</v>
      </c>
      <c r="D91" s="1">
        <v>53131</v>
      </c>
      <c r="E91" s="1">
        <v>72708</v>
      </c>
      <c r="F91" s="1">
        <f t="shared" si="6"/>
        <v>136.84666202405376</v>
      </c>
    </row>
    <row r="92" spans="1:10" x14ac:dyDescent="0.25">
      <c r="A92" s="6">
        <v>3234</v>
      </c>
      <c r="B92" s="2" t="s">
        <v>48</v>
      </c>
      <c r="C92" s="1">
        <v>2150</v>
      </c>
      <c r="D92" s="1">
        <v>1424</v>
      </c>
      <c r="E92" s="1">
        <v>568</v>
      </c>
      <c r="F92" s="1">
        <f t="shared" si="6"/>
        <v>39.887640449438202</v>
      </c>
    </row>
    <row r="93" spans="1:10" x14ac:dyDescent="0.25">
      <c r="A93" s="6">
        <v>3235</v>
      </c>
      <c r="B93" s="2" t="s">
        <v>49</v>
      </c>
      <c r="C93" s="1">
        <v>16947</v>
      </c>
      <c r="D93" s="1">
        <v>26231</v>
      </c>
      <c r="E93" s="1">
        <v>113572</v>
      </c>
      <c r="F93" s="1">
        <f t="shared" si="6"/>
        <v>432.9686249094583</v>
      </c>
    </row>
    <row r="94" spans="1:10" x14ac:dyDescent="0.25">
      <c r="A94" s="6">
        <v>3236</v>
      </c>
      <c r="B94" s="2" t="s">
        <v>30</v>
      </c>
      <c r="C94" s="1">
        <v>348</v>
      </c>
      <c r="D94" s="1">
        <v>411</v>
      </c>
      <c r="E94" s="1">
        <v>12060</v>
      </c>
      <c r="F94" s="1">
        <f t="shared" si="6"/>
        <v>2934.3065693430658</v>
      </c>
    </row>
    <row r="95" spans="1:10" x14ac:dyDescent="0.25">
      <c r="A95" s="6">
        <v>3237</v>
      </c>
      <c r="B95" s="2" t="s">
        <v>50</v>
      </c>
      <c r="C95" s="1">
        <v>895313</v>
      </c>
      <c r="D95" s="1">
        <v>1385807</v>
      </c>
      <c r="E95" s="1">
        <v>655998</v>
      </c>
      <c r="F95" s="1">
        <f t="shared" si="6"/>
        <v>47.336894675809837</v>
      </c>
    </row>
    <row r="96" spans="1:10" x14ac:dyDescent="0.25">
      <c r="A96" s="6">
        <v>3238</v>
      </c>
      <c r="B96" s="2" t="s">
        <v>51</v>
      </c>
      <c r="C96" s="1">
        <v>53006</v>
      </c>
      <c r="D96" s="1">
        <v>82045</v>
      </c>
      <c r="E96" s="1">
        <v>88732</v>
      </c>
      <c r="F96" s="1">
        <f t="shared" si="6"/>
        <v>108.15040526540314</v>
      </c>
    </row>
    <row r="97" spans="1:6" x14ac:dyDescent="0.25">
      <c r="A97" s="6">
        <v>3239</v>
      </c>
      <c r="B97" s="2" t="s">
        <v>52</v>
      </c>
      <c r="C97" s="1">
        <v>18208</v>
      </c>
      <c r="D97" s="1">
        <v>28183</v>
      </c>
      <c r="E97" s="1">
        <v>62709</v>
      </c>
      <c r="F97" s="1">
        <f t="shared" si="6"/>
        <v>222.50647553489694</v>
      </c>
    </row>
    <row r="98" spans="1:6" x14ac:dyDescent="0.25">
      <c r="A98" s="6">
        <v>3241</v>
      </c>
      <c r="B98" s="2" t="s">
        <v>53</v>
      </c>
      <c r="C98" s="1">
        <v>4706</v>
      </c>
      <c r="D98" s="1">
        <v>7284</v>
      </c>
      <c r="E98" s="1">
        <v>23947</v>
      </c>
      <c r="F98" s="1">
        <f t="shared" si="6"/>
        <v>328.76166941241081</v>
      </c>
    </row>
    <row r="99" spans="1:6" x14ac:dyDescent="0.25">
      <c r="A99" s="6">
        <v>3292</v>
      </c>
      <c r="B99" s="2" t="s">
        <v>71</v>
      </c>
      <c r="C99" s="1">
        <v>2402</v>
      </c>
      <c r="D99" s="1">
        <v>2053</v>
      </c>
      <c r="E99" s="1">
        <v>3769</v>
      </c>
      <c r="F99" s="1">
        <f t="shared" si="6"/>
        <v>183.58499756453969</v>
      </c>
    </row>
    <row r="100" spans="1:6" x14ac:dyDescent="0.25">
      <c r="A100" s="6">
        <v>3293</v>
      </c>
      <c r="B100" s="2" t="s">
        <v>72</v>
      </c>
      <c r="C100" s="1">
        <v>11981</v>
      </c>
      <c r="D100" s="1">
        <v>18545</v>
      </c>
      <c r="E100" s="1">
        <v>58417</v>
      </c>
      <c r="F100" s="1">
        <f t="shared" si="6"/>
        <v>315.00134807225663</v>
      </c>
    </row>
    <row r="101" spans="1:6" x14ac:dyDescent="0.25">
      <c r="A101" s="6">
        <v>3294</v>
      </c>
      <c r="B101" s="2" t="s">
        <v>55</v>
      </c>
      <c r="C101" s="1">
        <v>7566</v>
      </c>
      <c r="D101" s="1">
        <v>11711</v>
      </c>
      <c r="E101" s="1">
        <v>9598</v>
      </c>
      <c r="F101" s="1">
        <f t="shared" si="6"/>
        <v>81.957134318162417</v>
      </c>
    </row>
    <row r="102" spans="1:6" x14ac:dyDescent="0.25">
      <c r="A102" s="6">
        <v>3295</v>
      </c>
      <c r="B102" s="2" t="s">
        <v>31</v>
      </c>
      <c r="C102" s="1">
        <v>13056</v>
      </c>
      <c r="D102" s="1">
        <v>19809</v>
      </c>
      <c r="E102" s="1">
        <v>6936</v>
      </c>
      <c r="F102" s="1">
        <f t="shared" si="6"/>
        <v>35.014387399666816</v>
      </c>
    </row>
    <row r="103" spans="1:6" x14ac:dyDescent="0.25">
      <c r="A103" s="6">
        <v>3296</v>
      </c>
      <c r="B103" s="2" t="s">
        <v>73</v>
      </c>
      <c r="C103" s="1">
        <v>29199</v>
      </c>
      <c r="D103" s="1">
        <v>19343</v>
      </c>
      <c r="E103" s="1">
        <v>33734</v>
      </c>
      <c r="F103" s="1">
        <f t="shared" si="6"/>
        <v>174.39900739285531</v>
      </c>
    </row>
    <row r="104" spans="1:6" x14ac:dyDescent="0.25">
      <c r="A104" s="6">
        <v>3299</v>
      </c>
      <c r="B104" s="2" t="s">
        <v>56</v>
      </c>
      <c r="C104" s="1">
        <v>80277</v>
      </c>
      <c r="D104" s="1">
        <v>80142</v>
      </c>
      <c r="E104" s="1">
        <v>176215</v>
      </c>
      <c r="F104" s="1">
        <f t="shared" ref="F104:F136" si="7">E104/D104*100</f>
        <v>219.87846572334107</v>
      </c>
    </row>
    <row r="105" spans="1:6" x14ac:dyDescent="0.25">
      <c r="A105" s="29">
        <v>34</v>
      </c>
      <c r="B105" s="2" t="s">
        <v>57</v>
      </c>
      <c r="C105" s="1">
        <f>C106+C107+C108+C1066</f>
        <v>24097</v>
      </c>
      <c r="D105" s="1">
        <f>SUM(D106:D109)</f>
        <v>16912</v>
      </c>
      <c r="E105" s="1">
        <f>SUM(E106:E109)</f>
        <v>43107</v>
      </c>
      <c r="F105" s="1">
        <f t="shared" si="7"/>
        <v>254.89001892147587</v>
      </c>
    </row>
    <row r="106" spans="1:6" ht="22.5" x14ac:dyDescent="0.25">
      <c r="A106" s="6">
        <v>3423</v>
      </c>
      <c r="B106" s="25" t="s">
        <v>74</v>
      </c>
      <c r="C106" s="1">
        <v>0</v>
      </c>
      <c r="D106" s="1">
        <v>0</v>
      </c>
      <c r="E106" s="1">
        <v>3560</v>
      </c>
      <c r="F106" s="1" t="e">
        <f t="shared" si="7"/>
        <v>#DIV/0!</v>
      </c>
    </row>
    <row r="107" spans="1:6" x14ac:dyDescent="0.25">
      <c r="A107" s="6">
        <v>3431</v>
      </c>
      <c r="B107" s="2" t="s">
        <v>75</v>
      </c>
      <c r="C107" s="1">
        <v>24097</v>
      </c>
      <c r="D107" s="1">
        <v>8350</v>
      </c>
      <c r="E107" s="1">
        <v>15559</v>
      </c>
      <c r="F107" s="1">
        <f t="shared" si="7"/>
        <v>186.33532934131736</v>
      </c>
    </row>
    <row r="108" spans="1:6" x14ac:dyDescent="0.25">
      <c r="A108" s="6">
        <v>3432</v>
      </c>
      <c r="B108" s="2" t="s">
        <v>58</v>
      </c>
      <c r="C108" s="1">
        <v>0</v>
      </c>
      <c r="D108" s="1">
        <v>0</v>
      </c>
      <c r="E108" s="1">
        <v>747</v>
      </c>
      <c r="F108" s="1" t="e">
        <f t="shared" si="7"/>
        <v>#DIV/0!</v>
      </c>
    </row>
    <row r="109" spans="1:6" x14ac:dyDescent="0.25">
      <c r="A109" s="6">
        <v>3433</v>
      </c>
      <c r="B109" s="2" t="s">
        <v>59</v>
      </c>
      <c r="C109" s="1">
        <v>12923</v>
      </c>
      <c r="D109" s="1">
        <v>8562</v>
      </c>
      <c r="E109" s="1">
        <v>23241</v>
      </c>
      <c r="F109" s="1">
        <f t="shared" si="7"/>
        <v>271.44358794674139</v>
      </c>
    </row>
    <row r="110" spans="1:6" x14ac:dyDescent="0.25">
      <c r="A110" s="29">
        <v>37</v>
      </c>
      <c r="B110" s="2" t="s">
        <v>76</v>
      </c>
      <c r="C110" s="1">
        <f>C111</f>
        <v>6755</v>
      </c>
      <c r="D110" s="1">
        <v>2269</v>
      </c>
      <c r="E110" s="1">
        <v>14396</v>
      </c>
      <c r="F110" s="1">
        <f t="shared" si="7"/>
        <v>634.46452181577786</v>
      </c>
    </row>
    <row r="111" spans="1:6" x14ac:dyDescent="0.25">
      <c r="A111" s="6">
        <v>3721</v>
      </c>
      <c r="B111" s="2" t="s">
        <v>76</v>
      </c>
      <c r="C111" s="1">
        <v>6755</v>
      </c>
      <c r="D111" s="1">
        <v>2269</v>
      </c>
      <c r="E111" s="1">
        <v>14396</v>
      </c>
      <c r="F111" s="1">
        <f t="shared" si="7"/>
        <v>634.46452181577786</v>
      </c>
    </row>
    <row r="112" spans="1:6" x14ac:dyDescent="0.25">
      <c r="A112" s="29">
        <v>38</v>
      </c>
      <c r="B112" s="2" t="s">
        <v>60</v>
      </c>
      <c r="C112" s="1">
        <f>C113</f>
        <v>0</v>
      </c>
      <c r="D112" s="1"/>
      <c r="E112" s="1">
        <f>E113</f>
        <v>663</v>
      </c>
      <c r="F112" s="1" t="e">
        <f t="shared" si="7"/>
        <v>#DIV/0!</v>
      </c>
    </row>
    <row r="113" spans="1:6" x14ac:dyDescent="0.25">
      <c r="A113" s="6">
        <v>3811</v>
      </c>
      <c r="B113" s="2" t="s">
        <v>77</v>
      </c>
      <c r="C113" s="1">
        <v>0</v>
      </c>
      <c r="D113" s="1"/>
      <c r="E113" s="1">
        <v>663</v>
      </c>
      <c r="F113" s="1" t="e">
        <f t="shared" si="7"/>
        <v>#DIV/0!</v>
      </c>
    </row>
    <row r="114" spans="1:6" x14ac:dyDescent="0.25">
      <c r="A114" s="29">
        <v>41</v>
      </c>
      <c r="B114" s="2" t="s">
        <v>78</v>
      </c>
      <c r="C114" s="1">
        <f>C115</f>
        <v>0</v>
      </c>
      <c r="D114" s="1">
        <v>0</v>
      </c>
      <c r="E114" s="1">
        <v>6483</v>
      </c>
      <c r="F114" s="1" t="e">
        <f t="shared" si="7"/>
        <v>#DIV/0!</v>
      </c>
    </row>
    <row r="115" spans="1:6" x14ac:dyDescent="0.25">
      <c r="A115" s="6">
        <v>4123</v>
      </c>
      <c r="B115" s="2" t="s">
        <v>63</v>
      </c>
      <c r="C115" s="1">
        <v>0</v>
      </c>
      <c r="D115" s="1">
        <v>0</v>
      </c>
      <c r="E115" s="1">
        <v>6483</v>
      </c>
      <c r="F115" s="1" t="e">
        <f t="shared" si="7"/>
        <v>#DIV/0!</v>
      </c>
    </row>
    <row r="116" spans="1:6" x14ac:dyDescent="0.25">
      <c r="A116" s="29">
        <v>42</v>
      </c>
      <c r="B116" s="2" t="s">
        <v>62</v>
      </c>
      <c r="C116" s="1">
        <f>SUM(C117:C125)</f>
        <v>55038</v>
      </c>
      <c r="D116" s="1">
        <f>SUM(D117:D125)</f>
        <v>72833</v>
      </c>
      <c r="E116" s="1">
        <f>SUM(E117:E125)</f>
        <v>116113</v>
      </c>
      <c r="F116" s="1">
        <f t="shared" si="7"/>
        <v>159.4236129227136</v>
      </c>
    </row>
    <row r="117" spans="1:6" x14ac:dyDescent="0.25">
      <c r="A117" s="6">
        <v>4212</v>
      </c>
      <c r="B117" s="2" t="s">
        <v>79</v>
      </c>
      <c r="C117" s="1">
        <v>0</v>
      </c>
      <c r="D117" s="1">
        <v>0</v>
      </c>
      <c r="E117" s="1">
        <v>0</v>
      </c>
      <c r="F117" s="1" t="e">
        <f t="shared" si="7"/>
        <v>#DIV/0!</v>
      </c>
    </row>
    <row r="118" spans="1:6" x14ac:dyDescent="0.25">
      <c r="A118" s="6">
        <v>4221</v>
      </c>
      <c r="B118" s="2" t="s">
        <v>64</v>
      </c>
      <c r="C118" s="1">
        <v>35605</v>
      </c>
      <c r="D118" s="1">
        <v>72833</v>
      </c>
      <c r="E118" s="1">
        <v>43237</v>
      </c>
      <c r="F118" s="1">
        <f t="shared" si="7"/>
        <v>59.364573750909614</v>
      </c>
    </row>
    <row r="119" spans="1:6" x14ac:dyDescent="0.25">
      <c r="A119" s="6">
        <v>4222</v>
      </c>
      <c r="B119" s="2" t="s">
        <v>80</v>
      </c>
      <c r="C119" s="1">
        <v>6204</v>
      </c>
      <c r="D119" s="1"/>
      <c r="E119" s="1">
        <v>18417</v>
      </c>
      <c r="F119" s="1" t="e">
        <f t="shared" si="7"/>
        <v>#DIV/0!</v>
      </c>
    </row>
    <row r="120" spans="1:6" x14ac:dyDescent="0.25">
      <c r="A120" s="6">
        <v>4223</v>
      </c>
      <c r="B120" s="2" t="s">
        <v>81</v>
      </c>
      <c r="C120" s="1">
        <v>0</v>
      </c>
      <c r="D120" s="1">
        <v>0</v>
      </c>
      <c r="E120" s="1">
        <v>0</v>
      </c>
      <c r="F120" s="1" t="e">
        <f t="shared" si="7"/>
        <v>#DIV/0!</v>
      </c>
    </row>
    <row r="121" spans="1:6" x14ac:dyDescent="0.25">
      <c r="A121" s="6">
        <v>4224</v>
      </c>
      <c r="B121" s="2" t="s">
        <v>65</v>
      </c>
      <c r="C121" s="1">
        <v>7317</v>
      </c>
      <c r="D121" s="1"/>
      <c r="E121" s="1">
        <v>0</v>
      </c>
      <c r="F121" s="1" t="e">
        <f t="shared" si="7"/>
        <v>#DIV/0!</v>
      </c>
    </row>
    <row r="122" spans="1:6" x14ac:dyDescent="0.25">
      <c r="A122" s="6">
        <v>4225</v>
      </c>
      <c r="B122" s="2" t="s">
        <v>82</v>
      </c>
      <c r="C122" s="1">
        <v>3825</v>
      </c>
      <c r="D122" s="1"/>
      <c r="E122" s="1">
        <v>8368</v>
      </c>
      <c r="F122" s="1" t="e">
        <f t="shared" si="7"/>
        <v>#DIV/0!</v>
      </c>
    </row>
    <row r="123" spans="1:6" x14ac:dyDescent="0.25">
      <c r="A123" s="6">
        <v>4227</v>
      </c>
      <c r="B123" s="2" t="s">
        <v>67</v>
      </c>
      <c r="C123" s="1">
        <v>2087</v>
      </c>
      <c r="D123" s="1"/>
      <c r="E123" s="1">
        <v>652</v>
      </c>
      <c r="F123" s="1" t="e">
        <f t="shared" si="7"/>
        <v>#DIV/0!</v>
      </c>
    </row>
    <row r="124" spans="1:6" x14ac:dyDescent="0.25">
      <c r="A124" s="6">
        <v>4241</v>
      </c>
      <c r="B124" s="2" t="s">
        <v>68</v>
      </c>
      <c r="C124" s="1">
        <v>0</v>
      </c>
      <c r="D124" s="1">
        <v>0</v>
      </c>
      <c r="E124" s="1">
        <v>0</v>
      </c>
      <c r="F124" s="1" t="e">
        <f t="shared" si="7"/>
        <v>#DIV/0!</v>
      </c>
    </row>
    <row r="125" spans="1:6" x14ac:dyDescent="0.25">
      <c r="A125" s="6">
        <v>4262</v>
      </c>
      <c r="B125" s="2" t="s">
        <v>83</v>
      </c>
      <c r="C125" s="1">
        <v>0</v>
      </c>
      <c r="D125" s="1">
        <v>0</v>
      </c>
      <c r="E125" s="1">
        <v>45439</v>
      </c>
      <c r="F125" s="1" t="e">
        <f t="shared" si="7"/>
        <v>#DIV/0!</v>
      </c>
    </row>
    <row r="126" spans="1:6" x14ac:dyDescent="0.25">
      <c r="A126" s="30">
        <v>43</v>
      </c>
      <c r="B126" s="2" t="s">
        <v>84</v>
      </c>
      <c r="C126" s="1">
        <f>C127+C131+C154+C158+C160+E165+C156+C162</f>
        <v>365257</v>
      </c>
      <c r="D126" s="1">
        <f>D127+D131+D154+D156+D158+D160+D162</f>
        <v>461087</v>
      </c>
      <c r="E126" s="1">
        <f>E127+E131+E154+E156+E158+E160+E162</f>
        <v>389665</v>
      </c>
      <c r="F126" s="1">
        <f t="shared" si="7"/>
        <v>84.510081611496318</v>
      </c>
    </row>
    <row r="127" spans="1:6" x14ac:dyDescent="0.25">
      <c r="A127" s="29">
        <v>31</v>
      </c>
      <c r="B127" s="2" t="s">
        <v>22</v>
      </c>
      <c r="C127" s="1">
        <f>SUM(C128:C130)</f>
        <v>12849</v>
      </c>
      <c r="D127" s="1">
        <f>SUM(D128:D130)</f>
        <v>16218</v>
      </c>
      <c r="E127" s="1">
        <f>SUM(E128:E130)</f>
        <v>8762</v>
      </c>
      <c r="F127" s="1">
        <f t="shared" si="7"/>
        <v>54.026390430385995</v>
      </c>
    </row>
    <row r="128" spans="1:6" x14ac:dyDescent="0.25">
      <c r="A128" s="6">
        <v>3111</v>
      </c>
      <c r="B128" s="2" t="s">
        <v>23</v>
      </c>
      <c r="C128" s="1">
        <v>10461</v>
      </c>
      <c r="D128" s="1">
        <v>13205</v>
      </c>
      <c r="E128" s="1">
        <v>4210</v>
      </c>
      <c r="F128" s="1">
        <f t="shared" si="7"/>
        <v>31.881862930708067</v>
      </c>
    </row>
    <row r="129" spans="1:6" x14ac:dyDescent="0.25">
      <c r="A129" s="6">
        <v>3121</v>
      </c>
      <c r="B129" s="2" t="s">
        <v>25</v>
      </c>
      <c r="C129" s="1">
        <v>662</v>
      </c>
      <c r="D129" s="1">
        <v>835</v>
      </c>
      <c r="E129" s="1">
        <v>3856</v>
      </c>
      <c r="F129" s="1">
        <f t="shared" si="7"/>
        <v>461.79640718562877</v>
      </c>
    </row>
    <row r="130" spans="1:6" x14ac:dyDescent="0.25">
      <c r="A130" s="6">
        <v>3132</v>
      </c>
      <c r="B130" s="2" t="s">
        <v>85</v>
      </c>
      <c r="C130" s="1">
        <v>1726</v>
      </c>
      <c r="D130" s="1">
        <v>2178</v>
      </c>
      <c r="E130" s="1">
        <v>696</v>
      </c>
      <c r="F130" s="1">
        <f t="shared" si="7"/>
        <v>31.955922865013775</v>
      </c>
    </row>
    <row r="131" spans="1:6" x14ac:dyDescent="0.25">
      <c r="A131" s="29">
        <v>32</v>
      </c>
      <c r="B131" s="2" t="s">
        <v>86</v>
      </c>
      <c r="C131" s="1">
        <f>SUM(C132:C153)</f>
        <v>316150</v>
      </c>
      <c r="D131" s="1">
        <f>SUM(D132:D153)</f>
        <v>400842</v>
      </c>
      <c r="E131" s="1">
        <f>SUM(E132:E153)</f>
        <v>340871</v>
      </c>
      <c r="F131" s="1">
        <f t="shared" si="7"/>
        <v>85.038743445048169</v>
      </c>
    </row>
    <row r="132" spans="1:6" x14ac:dyDescent="0.25">
      <c r="A132" s="6">
        <v>3211</v>
      </c>
      <c r="B132" s="2" t="s">
        <v>37</v>
      </c>
      <c r="C132" s="1">
        <v>16053</v>
      </c>
      <c r="D132" s="1">
        <v>20264</v>
      </c>
      <c r="E132" s="1">
        <v>9835</v>
      </c>
      <c r="F132" s="1">
        <f t="shared" si="7"/>
        <v>48.534346624555866</v>
      </c>
    </row>
    <row r="133" spans="1:6" x14ac:dyDescent="0.25">
      <c r="A133" s="6">
        <v>3212</v>
      </c>
      <c r="B133" s="2" t="s">
        <v>29</v>
      </c>
      <c r="C133" s="1">
        <v>280</v>
      </c>
      <c r="D133" s="1">
        <v>353</v>
      </c>
      <c r="E133" s="1">
        <v>0</v>
      </c>
      <c r="F133" s="1">
        <f t="shared" si="7"/>
        <v>0</v>
      </c>
    </row>
    <row r="134" spans="1:6" x14ac:dyDescent="0.25">
      <c r="A134" s="6">
        <v>3213</v>
      </c>
      <c r="B134" s="2" t="s">
        <v>38</v>
      </c>
      <c r="C134" s="1">
        <v>5778</v>
      </c>
      <c r="D134" s="1">
        <v>7293</v>
      </c>
      <c r="E134" s="1">
        <v>7951</v>
      </c>
      <c r="F134" s="1">
        <f t="shared" si="7"/>
        <v>109.02235019882079</v>
      </c>
    </row>
    <row r="135" spans="1:6" x14ac:dyDescent="0.25">
      <c r="A135" s="6">
        <v>3221</v>
      </c>
      <c r="B135" s="2" t="s">
        <v>39</v>
      </c>
      <c r="C135" s="1">
        <v>10149</v>
      </c>
      <c r="D135" s="1">
        <v>12811</v>
      </c>
      <c r="E135" s="1">
        <v>4569</v>
      </c>
      <c r="F135" s="1">
        <f t="shared" si="7"/>
        <v>35.664663180079621</v>
      </c>
    </row>
    <row r="136" spans="1:6" x14ac:dyDescent="0.25">
      <c r="A136" s="6">
        <v>3222</v>
      </c>
      <c r="B136" s="2" t="s">
        <v>40</v>
      </c>
      <c r="C136" s="1">
        <v>3420</v>
      </c>
      <c r="D136" s="1">
        <v>4317</v>
      </c>
      <c r="E136" s="1">
        <v>5014</v>
      </c>
      <c r="F136" s="1">
        <f t="shared" si="7"/>
        <v>116.14547139217049</v>
      </c>
    </row>
    <row r="137" spans="1:6" x14ac:dyDescent="0.25">
      <c r="A137" s="6">
        <v>3223</v>
      </c>
      <c r="B137" s="2" t="s">
        <v>87</v>
      </c>
      <c r="C137" s="1">
        <v>0</v>
      </c>
      <c r="D137" s="1">
        <v>0</v>
      </c>
      <c r="E137" s="1">
        <v>607</v>
      </c>
      <c r="F137" s="1" t="e">
        <f t="shared" ref="F137:F164" si="8">E137/D137*100</f>
        <v>#DIV/0!</v>
      </c>
    </row>
    <row r="138" spans="1:6" x14ac:dyDescent="0.25">
      <c r="A138" s="6">
        <v>3224</v>
      </c>
      <c r="B138" s="2" t="s">
        <v>42</v>
      </c>
      <c r="C138" s="1">
        <v>5694</v>
      </c>
      <c r="D138" s="1">
        <v>7187</v>
      </c>
      <c r="E138" s="1">
        <v>16961</v>
      </c>
      <c r="F138" s="1">
        <f t="shared" si="8"/>
        <v>235.99554751634898</v>
      </c>
    </row>
    <row r="139" spans="1:6" x14ac:dyDescent="0.25">
      <c r="A139" s="6">
        <v>3225</v>
      </c>
      <c r="B139" s="2" t="s">
        <v>43</v>
      </c>
      <c r="C139" s="1">
        <v>0</v>
      </c>
      <c r="D139" s="1">
        <v>0</v>
      </c>
      <c r="E139" s="1">
        <v>257</v>
      </c>
      <c r="F139" s="1" t="e">
        <f t="shared" si="8"/>
        <v>#DIV/0!</v>
      </c>
    </row>
    <row r="140" spans="1:6" x14ac:dyDescent="0.25">
      <c r="A140" s="6">
        <v>3227</v>
      </c>
      <c r="B140" s="2" t="s">
        <v>88</v>
      </c>
      <c r="C140" s="1">
        <v>41</v>
      </c>
      <c r="D140" s="1">
        <v>52</v>
      </c>
      <c r="E140" s="1">
        <v>4491</v>
      </c>
      <c r="F140" s="1">
        <f t="shared" si="8"/>
        <v>8636.538461538461</v>
      </c>
    </row>
    <row r="141" spans="1:6" x14ac:dyDescent="0.25">
      <c r="A141" s="6">
        <v>3231</v>
      </c>
      <c r="B141" s="2" t="s">
        <v>45</v>
      </c>
      <c r="C141" s="1">
        <v>14299</v>
      </c>
      <c r="D141" s="1">
        <v>18050</v>
      </c>
      <c r="E141" s="1">
        <v>12195</v>
      </c>
      <c r="F141" s="1">
        <f t="shared" si="8"/>
        <v>67.5623268698061</v>
      </c>
    </row>
    <row r="142" spans="1:6" x14ac:dyDescent="0.25">
      <c r="A142" s="6">
        <v>3232</v>
      </c>
      <c r="B142" s="2" t="s">
        <v>46</v>
      </c>
      <c r="C142" s="1">
        <v>2193</v>
      </c>
      <c r="D142" s="1">
        <v>2768</v>
      </c>
      <c r="E142" s="1">
        <v>822</v>
      </c>
      <c r="F142" s="1">
        <f t="shared" si="8"/>
        <v>29.696531791907514</v>
      </c>
    </row>
    <row r="143" spans="1:6" x14ac:dyDescent="0.25">
      <c r="A143" s="6">
        <v>3233</v>
      </c>
      <c r="B143" s="2" t="s">
        <v>47</v>
      </c>
      <c r="C143" s="1">
        <v>0</v>
      </c>
      <c r="D143" s="1">
        <v>0</v>
      </c>
      <c r="E143" s="1">
        <v>6652</v>
      </c>
      <c r="F143" s="1" t="e">
        <f t="shared" si="8"/>
        <v>#DIV/0!</v>
      </c>
    </row>
    <row r="144" spans="1:6" x14ac:dyDescent="0.25">
      <c r="A144" s="6">
        <v>3234</v>
      </c>
      <c r="B144" s="2" t="s">
        <v>48</v>
      </c>
      <c r="C144" s="1">
        <v>4373</v>
      </c>
      <c r="D144" s="1">
        <v>5520</v>
      </c>
      <c r="E144" s="1">
        <v>0</v>
      </c>
      <c r="F144" s="1">
        <f t="shared" si="8"/>
        <v>0</v>
      </c>
    </row>
    <row r="145" spans="1:6" x14ac:dyDescent="0.25">
      <c r="A145" s="6">
        <v>3235</v>
      </c>
      <c r="B145" s="2" t="s">
        <v>49</v>
      </c>
      <c r="C145" s="1">
        <v>8010</v>
      </c>
      <c r="D145" s="1">
        <v>10111</v>
      </c>
      <c r="E145" s="1">
        <v>8121</v>
      </c>
      <c r="F145" s="1">
        <f t="shared" si="8"/>
        <v>80.318465038077349</v>
      </c>
    </row>
    <row r="146" spans="1:6" x14ac:dyDescent="0.25">
      <c r="A146" s="6">
        <v>3237</v>
      </c>
      <c r="B146" s="2" t="s">
        <v>50</v>
      </c>
      <c r="C146" s="1">
        <v>221483</v>
      </c>
      <c r="D146" s="1">
        <v>281334</v>
      </c>
      <c r="E146" s="1">
        <v>188999</v>
      </c>
      <c r="F146" s="1">
        <f t="shared" si="8"/>
        <v>67.179580143175016</v>
      </c>
    </row>
    <row r="147" spans="1:6" x14ac:dyDescent="0.25">
      <c r="A147" s="6">
        <v>3238</v>
      </c>
      <c r="B147" s="2" t="s">
        <v>51</v>
      </c>
      <c r="C147" s="1">
        <v>2943</v>
      </c>
      <c r="D147" s="1">
        <v>3715</v>
      </c>
      <c r="E147" s="1">
        <v>43</v>
      </c>
      <c r="F147" s="1">
        <f t="shared" si="8"/>
        <v>1.1574697173620458</v>
      </c>
    </row>
    <row r="148" spans="1:6" x14ac:dyDescent="0.25">
      <c r="A148" s="6">
        <v>3239</v>
      </c>
      <c r="B148" s="2" t="s">
        <v>52</v>
      </c>
      <c r="C148" s="1">
        <v>7614</v>
      </c>
      <c r="D148" s="1">
        <v>9611</v>
      </c>
      <c r="E148" s="1">
        <v>15808</v>
      </c>
      <c r="F148" s="1">
        <f t="shared" si="8"/>
        <v>164.47820206013944</v>
      </c>
    </row>
    <row r="149" spans="1:6" x14ac:dyDescent="0.25">
      <c r="A149" s="6">
        <v>3241</v>
      </c>
      <c r="B149" s="2" t="s">
        <v>89</v>
      </c>
      <c r="C149" s="1">
        <v>7531</v>
      </c>
      <c r="D149" s="1">
        <v>9506</v>
      </c>
      <c r="E149" s="1">
        <v>28477</v>
      </c>
      <c r="F149" s="1">
        <f t="shared" si="8"/>
        <v>299.56869345676415</v>
      </c>
    </row>
    <row r="150" spans="1:6" x14ac:dyDescent="0.25">
      <c r="A150" s="6">
        <v>3292</v>
      </c>
      <c r="B150" s="2" t="s">
        <v>54</v>
      </c>
      <c r="C150" s="1">
        <v>0</v>
      </c>
      <c r="D150" s="1">
        <v>0</v>
      </c>
      <c r="E150" s="1">
        <v>13685</v>
      </c>
      <c r="F150" s="1" t="e">
        <f t="shared" si="8"/>
        <v>#DIV/0!</v>
      </c>
    </row>
    <row r="151" spans="1:6" x14ac:dyDescent="0.25">
      <c r="A151" s="6">
        <v>3293</v>
      </c>
      <c r="B151" s="2" t="s">
        <v>72</v>
      </c>
      <c r="C151" s="1">
        <v>0</v>
      </c>
      <c r="D151" s="1">
        <v>0</v>
      </c>
      <c r="E151" s="1">
        <v>2064</v>
      </c>
      <c r="F151" s="1" t="e">
        <f t="shared" si="8"/>
        <v>#DIV/0!</v>
      </c>
    </row>
    <row r="152" spans="1:6" x14ac:dyDescent="0.25">
      <c r="A152" s="6">
        <v>3294</v>
      </c>
      <c r="B152" s="2" t="s">
        <v>55</v>
      </c>
      <c r="C152" s="1">
        <v>365</v>
      </c>
      <c r="D152" s="1">
        <v>462</v>
      </c>
      <c r="E152" s="1">
        <v>530</v>
      </c>
      <c r="F152" s="1">
        <f t="shared" si="8"/>
        <v>114.7186147186147</v>
      </c>
    </row>
    <row r="153" spans="1:6" x14ac:dyDescent="0.25">
      <c r="A153" s="6">
        <v>3299</v>
      </c>
      <c r="B153" s="2" t="s">
        <v>56</v>
      </c>
      <c r="C153" s="1">
        <v>5924</v>
      </c>
      <c r="D153" s="1">
        <v>7488</v>
      </c>
      <c r="E153" s="1">
        <v>13790</v>
      </c>
      <c r="F153" s="1">
        <f t="shared" si="8"/>
        <v>184.1613247863248</v>
      </c>
    </row>
    <row r="154" spans="1:6" x14ac:dyDescent="0.25">
      <c r="A154" s="29">
        <v>34</v>
      </c>
      <c r="B154" s="2" t="s">
        <v>57</v>
      </c>
      <c r="C154" s="1">
        <f>C155</f>
        <v>0</v>
      </c>
      <c r="D154" s="1">
        <v>0</v>
      </c>
      <c r="E154" s="1">
        <v>16</v>
      </c>
      <c r="F154" s="1" t="e">
        <f t="shared" si="8"/>
        <v>#DIV/0!</v>
      </c>
    </row>
    <row r="155" spans="1:6" x14ac:dyDescent="0.25">
      <c r="A155" s="6">
        <v>3432</v>
      </c>
      <c r="B155" s="2" t="s">
        <v>58</v>
      </c>
      <c r="C155" s="1">
        <v>0</v>
      </c>
      <c r="D155" s="1">
        <v>0</v>
      </c>
      <c r="E155" s="1">
        <v>16</v>
      </c>
      <c r="F155" s="1" t="e">
        <f t="shared" si="8"/>
        <v>#DIV/0!</v>
      </c>
    </row>
    <row r="156" spans="1:6" x14ac:dyDescent="0.25">
      <c r="A156" s="29">
        <v>37</v>
      </c>
      <c r="B156" s="2" t="s">
        <v>76</v>
      </c>
      <c r="C156" s="1">
        <f>C157</f>
        <v>15826</v>
      </c>
      <c r="D156" s="1">
        <v>19978</v>
      </c>
      <c r="E156" s="1">
        <v>17031</v>
      </c>
      <c r="F156" s="1">
        <f t="shared" si="8"/>
        <v>85.248773651016123</v>
      </c>
    </row>
    <row r="157" spans="1:6" x14ac:dyDescent="0.25">
      <c r="A157" s="6">
        <v>3721</v>
      </c>
      <c r="B157" s="2" t="s">
        <v>90</v>
      </c>
      <c r="C157" s="1">
        <v>15826</v>
      </c>
      <c r="D157" s="1">
        <v>19978</v>
      </c>
      <c r="E157" s="1">
        <v>17031</v>
      </c>
      <c r="F157" s="1">
        <f t="shared" si="8"/>
        <v>85.248773651016123</v>
      </c>
    </row>
    <row r="158" spans="1:6" x14ac:dyDescent="0.25">
      <c r="A158" s="29">
        <v>38</v>
      </c>
      <c r="B158" s="2" t="s">
        <v>60</v>
      </c>
      <c r="C158" s="1">
        <f>C159</f>
        <v>1930</v>
      </c>
      <c r="D158" s="1">
        <v>2436</v>
      </c>
      <c r="E158" s="1">
        <v>10375</v>
      </c>
      <c r="F158" s="1">
        <f t="shared" si="8"/>
        <v>425.90311986863708</v>
      </c>
    </row>
    <row r="159" spans="1:6" x14ac:dyDescent="0.25">
      <c r="A159" s="6">
        <v>3811</v>
      </c>
      <c r="B159" s="2" t="s">
        <v>77</v>
      </c>
      <c r="C159" s="1">
        <v>1930</v>
      </c>
      <c r="D159" s="1">
        <v>2436</v>
      </c>
      <c r="E159" s="1">
        <v>10375</v>
      </c>
      <c r="F159" s="1">
        <f t="shared" si="8"/>
        <v>425.90311986863708</v>
      </c>
    </row>
    <row r="160" spans="1:6" x14ac:dyDescent="0.25">
      <c r="A160" s="29">
        <v>41</v>
      </c>
      <c r="B160" s="2" t="s">
        <v>91</v>
      </c>
      <c r="C160" s="1">
        <f>C161</f>
        <v>0</v>
      </c>
      <c r="D160" s="1">
        <v>0</v>
      </c>
      <c r="E160" s="1">
        <v>258</v>
      </c>
      <c r="F160" s="1" t="e">
        <f t="shared" si="8"/>
        <v>#DIV/0!</v>
      </c>
    </row>
    <row r="161" spans="1:6" x14ac:dyDescent="0.25">
      <c r="A161" s="6">
        <v>4123</v>
      </c>
      <c r="B161" s="2" t="s">
        <v>63</v>
      </c>
      <c r="C161" s="1">
        <v>0</v>
      </c>
      <c r="D161" s="1">
        <v>0</v>
      </c>
      <c r="E161" s="1">
        <v>258</v>
      </c>
      <c r="F161" s="1" t="e">
        <f t="shared" si="8"/>
        <v>#DIV/0!</v>
      </c>
    </row>
    <row r="162" spans="1:6" x14ac:dyDescent="0.25">
      <c r="A162" s="29">
        <v>42</v>
      </c>
      <c r="B162" s="2" t="s">
        <v>62</v>
      </c>
      <c r="C162" s="44">
        <f>C163+C164+C165+C166+C167</f>
        <v>17122</v>
      </c>
      <c r="D162" s="1">
        <f>SUM(D163:D167)</f>
        <v>21613</v>
      </c>
      <c r="E162" s="1">
        <f>SUM(E163:E167)</f>
        <v>12352</v>
      </c>
      <c r="F162" s="1">
        <f t="shared" si="8"/>
        <v>57.150788877064727</v>
      </c>
    </row>
    <row r="163" spans="1:6" x14ac:dyDescent="0.25">
      <c r="A163" s="6">
        <v>4221</v>
      </c>
      <c r="B163" s="2" t="s">
        <v>64</v>
      </c>
      <c r="C163" s="1">
        <v>11892</v>
      </c>
      <c r="D163" s="1">
        <v>15012</v>
      </c>
      <c r="E163" s="1">
        <v>5648</v>
      </c>
      <c r="F163" s="1">
        <f t="shared" si="8"/>
        <v>37.623234745536905</v>
      </c>
    </row>
    <row r="164" spans="1:6" x14ac:dyDescent="0.25">
      <c r="A164" s="6">
        <v>4222</v>
      </c>
      <c r="B164" s="2" t="s">
        <v>92</v>
      </c>
      <c r="C164" s="1">
        <v>0</v>
      </c>
      <c r="D164" s="1">
        <v>0</v>
      </c>
      <c r="E164" s="1">
        <v>186</v>
      </c>
      <c r="F164" s="1" t="e">
        <f t="shared" si="8"/>
        <v>#DIV/0!</v>
      </c>
    </row>
    <row r="165" spans="1:6" x14ac:dyDescent="0.25">
      <c r="A165" s="6">
        <v>4224</v>
      </c>
      <c r="B165" s="2" t="s">
        <v>65</v>
      </c>
      <c r="C165" s="1">
        <v>1522</v>
      </c>
      <c r="D165" s="1">
        <v>1921</v>
      </c>
      <c r="E165" s="1">
        <v>1380</v>
      </c>
      <c r="F165" s="1" t="e">
        <f>#REF!/D165*100</f>
        <v>#REF!</v>
      </c>
    </row>
    <row r="166" spans="1:6" x14ac:dyDescent="0.25">
      <c r="A166" s="6">
        <v>4225</v>
      </c>
      <c r="B166" s="2" t="s">
        <v>82</v>
      </c>
      <c r="C166" s="1">
        <v>2991</v>
      </c>
      <c r="D166" s="1">
        <v>3775</v>
      </c>
      <c r="E166" s="1">
        <v>0</v>
      </c>
      <c r="F166" s="1">
        <f t="shared" ref="F166:F215" si="9">E166/D166*100</f>
        <v>0</v>
      </c>
    </row>
    <row r="167" spans="1:6" x14ac:dyDescent="0.25">
      <c r="A167" s="6">
        <v>4241</v>
      </c>
      <c r="B167" s="2" t="s">
        <v>68</v>
      </c>
      <c r="C167" s="1">
        <v>717</v>
      </c>
      <c r="D167" s="1">
        <v>905</v>
      </c>
      <c r="E167" s="1">
        <v>5138</v>
      </c>
      <c r="F167" s="1">
        <f t="shared" si="9"/>
        <v>567.73480662983422</v>
      </c>
    </row>
    <row r="168" spans="1:6" x14ac:dyDescent="0.25">
      <c r="A168" s="30">
        <v>52</v>
      </c>
      <c r="B168" s="2" t="s">
        <v>10</v>
      </c>
      <c r="C168" s="1">
        <f>C169+C173+C196+C198+C201+C203+C206</f>
        <v>5394500</v>
      </c>
      <c r="D168" s="1">
        <f>D169+D173+D196+D198+D201+D203+D206</f>
        <v>3123179</v>
      </c>
      <c r="E168" s="1">
        <f>E169+E173+E196+E198+E201+E203+E206</f>
        <v>4848302</v>
      </c>
      <c r="F168" s="1">
        <f t="shared" si="9"/>
        <v>155.23612319370744</v>
      </c>
    </row>
    <row r="169" spans="1:6" x14ac:dyDescent="0.25">
      <c r="A169" s="29">
        <v>31</v>
      </c>
      <c r="B169" s="2" t="s">
        <v>22</v>
      </c>
      <c r="C169" s="1">
        <f>SUM(C170:C172)</f>
        <v>156029</v>
      </c>
      <c r="D169" s="1">
        <f>SUM(D170:D172)</f>
        <v>91042</v>
      </c>
      <c r="E169" s="1">
        <f>SUM(E170:E172)</f>
        <v>671432</v>
      </c>
      <c r="F169" s="1">
        <f t="shared" si="9"/>
        <v>737.49697941609372</v>
      </c>
    </row>
    <row r="170" spans="1:6" x14ac:dyDescent="0.25">
      <c r="A170" s="6">
        <v>3111</v>
      </c>
      <c r="B170" s="2" t="s">
        <v>23</v>
      </c>
      <c r="C170" s="1">
        <v>139029</v>
      </c>
      <c r="D170" s="1">
        <v>81123</v>
      </c>
      <c r="E170" s="1">
        <v>562911</v>
      </c>
      <c r="F170" s="1">
        <f t="shared" si="9"/>
        <v>693.89815465404388</v>
      </c>
    </row>
    <row r="171" spans="1:6" x14ac:dyDescent="0.25">
      <c r="A171" s="6">
        <v>3121</v>
      </c>
      <c r="B171" s="2" t="s">
        <v>25</v>
      </c>
      <c r="C171" s="1">
        <v>4000</v>
      </c>
      <c r="D171" s="1">
        <v>2334</v>
      </c>
      <c r="E171" s="1">
        <v>22300</v>
      </c>
      <c r="F171" s="1">
        <f t="shared" si="9"/>
        <v>955.44130248500426</v>
      </c>
    </row>
    <row r="172" spans="1:6" x14ac:dyDescent="0.25">
      <c r="A172" s="6">
        <v>3132</v>
      </c>
      <c r="B172" s="2" t="s">
        <v>93</v>
      </c>
      <c r="C172" s="1">
        <v>13000</v>
      </c>
      <c r="D172" s="1">
        <v>7585</v>
      </c>
      <c r="E172" s="1">
        <v>86221</v>
      </c>
      <c r="F172" s="1">
        <f t="shared" si="9"/>
        <v>1136.7303889255109</v>
      </c>
    </row>
    <row r="173" spans="1:6" x14ac:dyDescent="0.25">
      <c r="A173" s="29">
        <v>32</v>
      </c>
      <c r="B173" s="2" t="s">
        <v>28</v>
      </c>
      <c r="C173" s="1">
        <f>SUM(C174:C195)</f>
        <v>211526</v>
      </c>
      <c r="D173" s="1">
        <f>SUM(D174:D195)</f>
        <v>123422</v>
      </c>
      <c r="E173" s="1">
        <f>SUM(E174:E195)</f>
        <v>368307</v>
      </c>
      <c r="F173" s="1">
        <f t="shared" si="9"/>
        <v>298.41276271653351</v>
      </c>
    </row>
    <row r="174" spans="1:6" x14ac:dyDescent="0.25">
      <c r="A174" s="6">
        <v>3211</v>
      </c>
      <c r="B174" s="2" t="s">
        <v>37</v>
      </c>
      <c r="C174" s="1">
        <v>89826</v>
      </c>
      <c r="D174" s="1">
        <v>52413</v>
      </c>
      <c r="E174" s="1">
        <v>114801</v>
      </c>
      <c r="F174" s="1">
        <f t="shared" si="9"/>
        <v>219.03153797721936</v>
      </c>
    </row>
    <row r="175" spans="1:6" x14ac:dyDescent="0.25">
      <c r="A175" s="6">
        <v>3212</v>
      </c>
      <c r="B175" s="2" t="s">
        <v>29</v>
      </c>
      <c r="C175" s="1">
        <v>1500</v>
      </c>
      <c r="D175" s="1">
        <v>875</v>
      </c>
      <c r="E175" s="1">
        <v>12394</v>
      </c>
      <c r="F175" s="1">
        <f t="shared" si="9"/>
        <v>1416.4571428571428</v>
      </c>
    </row>
    <row r="176" spans="1:6" x14ac:dyDescent="0.25">
      <c r="A176" s="6">
        <v>3213</v>
      </c>
      <c r="B176" s="2" t="s">
        <v>38</v>
      </c>
      <c r="C176" s="1">
        <v>23600</v>
      </c>
      <c r="D176" s="1">
        <v>13770</v>
      </c>
      <c r="E176" s="1">
        <v>20768</v>
      </c>
      <c r="F176" s="1">
        <f t="shared" si="9"/>
        <v>150.82062454611474</v>
      </c>
    </row>
    <row r="177" spans="1:6" x14ac:dyDescent="0.25">
      <c r="A177" s="6">
        <v>3221</v>
      </c>
      <c r="B177" s="2" t="s">
        <v>94</v>
      </c>
      <c r="C177" s="1">
        <v>15000</v>
      </c>
      <c r="D177" s="1">
        <v>8752</v>
      </c>
      <c r="E177" s="1">
        <v>0</v>
      </c>
      <c r="F177" s="1">
        <f t="shared" si="9"/>
        <v>0</v>
      </c>
    </row>
    <row r="178" spans="1:6" x14ac:dyDescent="0.25">
      <c r="A178" s="6">
        <v>3222</v>
      </c>
      <c r="B178" s="2" t="s">
        <v>40</v>
      </c>
      <c r="C178" s="1">
        <v>0</v>
      </c>
      <c r="D178" s="1">
        <v>0</v>
      </c>
      <c r="E178" s="1">
        <v>56744</v>
      </c>
      <c r="F178" s="1" t="e">
        <f t="shared" si="9"/>
        <v>#DIV/0!</v>
      </c>
    </row>
    <row r="179" spans="1:6" x14ac:dyDescent="0.25">
      <c r="A179" s="6">
        <v>3223</v>
      </c>
      <c r="B179" s="2" t="s">
        <v>87</v>
      </c>
      <c r="C179" s="1">
        <v>0</v>
      </c>
      <c r="D179" s="1">
        <v>0</v>
      </c>
      <c r="E179" s="1">
        <v>0</v>
      </c>
      <c r="F179" s="1" t="e">
        <f t="shared" si="9"/>
        <v>#DIV/0!</v>
      </c>
    </row>
    <row r="180" spans="1:6" x14ac:dyDescent="0.25">
      <c r="A180" s="6">
        <v>3224</v>
      </c>
      <c r="B180" s="2" t="s">
        <v>95</v>
      </c>
      <c r="C180" s="1">
        <v>0</v>
      </c>
      <c r="D180" s="1">
        <v>0</v>
      </c>
      <c r="E180" s="1">
        <v>16893</v>
      </c>
      <c r="F180" s="1" t="e">
        <f t="shared" si="9"/>
        <v>#DIV/0!</v>
      </c>
    </row>
    <row r="181" spans="1:6" x14ac:dyDescent="0.25">
      <c r="A181" s="6">
        <v>3225</v>
      </c>
      <c r="B181" s="2" t="s">
        <v>43</v>
      </c>
      <c r="C181" s="1">
        <v>0</v>
      </c>
      <c r="D181" s="1">
        <v>0</v>
      </c>
      <c r="E181" s="1">
        <v>419</v>
      </c>
      <c r="F181" s="1" t="e">
        <f t="shared" si="9"/>
        <v>#DIV/0!</v>
      </c>
    </row>
    <row r="182" spans="1:6" x14ac:dyDescent="0.25">
      <c r="A182" s="6">
        <v>3227</v>
      </c>
      <c r="B182" s="2" t="s">
        <v>88</v>
      </c>
      <c r="C182" s="1">
        <v>0</v>
      </c>
      <c r="D182" s="1">
        <v>0</v>
      </c>
      <c r="E182" s="1">
        <v>0</v>
      </c>
      <c r="F182" s="1" t="e">
        <f t="shared" si="9"/>
        <v>#DIV/0!</v>
      </c>
    </row>
    <row r="183" spans="1:6" x14ac:dyDescent="0.25">
      <c r="A183" s="6">
        <v>3231</v>
      </c>
      <c r="B183" s="2" t="s">
        <v>45</v>
      </c>
      <c r="C183" s="1">
        <v>0</v>
      </c>
      <c r="D183" s="1">
        <v>0</v>
      </c>
      <c r="E183" s="1">
        <v>1966</v>
      </c>
      <c r="F183" s="1" t="e">
        <f t="shared" si="9"/>
        <v>#DIV/0!</v>
      </c>
    </row>
    <row r="184" spans="1:6" x14ac:dyDescent="0.25">
      <c r="A184" s="6">
        <v>3232</v>
      </c>
      <c r="B184" s="2" t="s">
        <v>46</v>
      </c>
      <c r="C184" s="1">
        <v>2200</v>
      </c>
      <c r="D184" s="1">
        <v>1283</v>
      </c>
      <c r="E184" s="1">
        <v>281</v>
      </c>
      <c r="F184" s="1">
        <f t="shared" si="9"/>
        <v>21.901792673421667</v>
      </c>
    </row>
    <row r="185" spans="1:6" x14ac:dyDescent="0.25">
      <c r="A185" s="6">
        <v>3233</v>
      </c>
      <c r="B185" s="2" t="s">
        <v>47</v>
      </c>
      <c r="C185" s="1">
        <v>2400</v>
      </c>
      <c r="D185" s="1">
        <v>1400</v>
      </c>
      <c r="E185" s="1">
        <v>3551</v>
      </c>
      <c r="F185" s="1">
        <f t="shared" si="9"/>
        <v>253.64285714285714</v>
      </c>
    </row>
    <row r="186" spans="1:6" x14ac:dyDescent="0.25">
      <c r="A186" s="6">
        <v>3235</v>
      </c>
      <c r="B186" s="2" t="s">
        <v>49</v>
      </c>
      <c r="C186" s="1">
        <v>2000</v>
      </c>
      <c r="D186" s="1">
        <v>1167</v>
      </c>
      <c r="E186" s="1">
        <v>18554</v>
      </c>
      <c r="F186" s="1">
        <f t="shared" si="9"/>
        <v>1589.8886032562125</v>
      </c>
    </row>
    <row r="187" spans="1:6" x14ac:dyDescent="0.25">
      <c r="A187" s="6">
        <v>3237</v>
      </c>
      <c r="B187" s="2" t="s">
        <v>50</v>
      </c>
      <c r="C187" s="1">
        <v>71000</v>
      </c>
      <c r="D187" s="1">
        <v>41428</v>
      </c>
      <c r="E187" s="1">
        <v>72363</v>
      </c>
      <c r="F187" s="1">
        <f t="shared" si="9"/>
        <v>174.67171960992565</v>
      </c>
    </row>
    <row r="188" spans="1:6" x14ac:dyDescent="0.25">
      <c r="A188" s="6">
        <v>3238</v>
      </c>
      <c r="B188" s="2" t="s">
        <v>51</v>
      </c>
      <c r="C188" s="1">
        <v>0</v>
      </c>
      <c r="D188" s="1">
        <v>0</v>
      </c>
      <c r="E188" s="1">
        <v>32662</v>
      </c>
      <c r="F188" s="1" t="e">
        <f t="shared" si="9"/>
        <v>#DIV/0!</v>
      </c>
    </row>
    <row r="189" spans="1:6" x14ac:dyDescent="0.25">
      <c r="A189" s="6">
        <v>3239</v>
      </c>
      <c r="B189" s="2" t="s">
        <v>52</v>
      </c>
      <c r="C189" s="1">
        <v>0</v>
      </c>
      <c r="D189" s="1">
        <v>0</v>
      </c>
      <c r="E189" s="1">
        <v>329</v>
      </c>
      <c r="F189" s="1" t="e">
        <f t="shared" si="9"/>
        <v>#DIV/0!</v>
      </c>
    </row>
    <row r="190" spans="1:6" x14ac:dyDescent="0.25">
      <c r="A190" s="6">
        <v>3241</v>
      </c>
      <c r="B190" s="2" t="s">
        <v>89</v>
      </c>
      <c r="C190" s="1">
        <v>0</v>
      </c>
      <c r="D190" s="1">
        <v>0</v>
      </c>
      <c r="E190" s="1">
        <v>6329</v>
      </c>
      <c r="F190" s="1" t="e">
        <f t="shared" si="9"/>
        <v>#DIV/0!</v>
      </c>
    </row>
    <row r="191" spans="1:6" x14ac:dyDescent="0.25">
      <c r="A191" s="40">
        <v>3292</v>
      </c>
      <c r="B191" s="2" t="s">
        <v>54</v>
      </c>
      <c r="C191" s="1">
        <v>0</v>
      </c>
      <c r="D191" s="1">
        <v>0</v>
      </c>
      <c r="E191" s="1">
        <v>259</v>
      </c>
      <c r="F191" s="1" t="e">
        <f t="shared" si="9"/>
        <v>#DIV/0!</v>
      </c>
    </row>
    <row r="192" spans="1:6" x14ac:dyDescent="0.25">
      <c r="A192" s="40">
        <v>3293</v>
      </c>
      <c r="B192" s="2" t="s">
        <v>72</v>
      </c>
      <c r="C192" s="1">
        <v>0</v>
      </c>
      <c r="D192" s="1">
        <v>0</v>
      </c>
      <c r="E192" s="1">
        <v>5414</v>
      </c>
      <c r="F192" s="1" t="e">
        <f t="shared" si="9"/>
        <v>#DIV/0!</v>
      </c>
    </row>
    <row r="193" spans="1:6" x14ac:dyDescent="0.25">
      <c r="A193" s="40">
        <v>3294</v>
      </c>
      <c r="B193" s="2" t="s">
        <v>55</v>
      </c>
      <c r="C193" s="1">
        <v>0</v>
      </c>
      <c r="D193" s="1">
        <v>0</v>
      </c>
      <c r="E193" s="1">
        <v>1413</v>
      </c>
      <c r="F193" s="1" t="e">
        <f t="shared" si="9"/>
        <v>#DIV/0!</v>
      </c>
    </row>
    <row r="194" spans="1:6" x14ac:dyDescent="0.25">
      <c r="A194" s="40">
        <v>3295</v>
      </c>
      <c r="B194" s="2" t="s">
        <v>31</v>
      </c>
      <c r="C194" s="1">
        <v>0</v>
      </c>
      <c r="D194" s="1">
        <v>0</v>
      </c>
      <c r="E194" s="1">
        <v>87</v>
      </c>
      <c r="F194" s="1" t="e">
        <f t="shared" si="9"/>
        <v>#DIV/0!</v>
      </c>
    </row>
    <row r="195" spans="1:6" x14ac:dyDescent="0.25">
      <c r="A195" s="40">
        <v>3299</v>
      </c>
      <c r="B195" s="2" t="s">
        <v>56</v>
      </c>
      <c r="C195" s="1">
        <v>4000</v>
      </c>
      <c r="D195" s="1">
        <v>2334</v>
      </c>
      <c r="E195" s="1">
        <v>3080</v>
      </c>
      <c r="F195" s="1">
        <f t="shared" si="9"/>
        <v>131.96229648671809</v>
      </c>
    </row>
    <row r="196" spans="1:6" x14ac:dyDescent="0.25">
      <c r="A196" s="41">
        <v>34</v>
      </c>
      <c r="B196" s="2" t="s">
        <v>57</v>
      </c>
      <c r="C196" s="1">
        <v>0</v>
      </c>
      <c r="D196" s="1">
        <v>0</v>
      </c>
      <c r="E196" s="1">
        <f>E197</f>
        <v>4589</v>
      </c>
      <c r="F196" s="1" t="e">
        <f t="shared" si="9"/>
        <v>#DIV/0!</v>
      </c>
    </row>
    <row r="197" spans="1:6" x14ac:dyDescent="0.25">
      <c r="A197" s="40">
        <v>3431</v>
      </c>
      <c r="B197" s="2" t="s">
        <v>75</v>
      </c>
      <c r="C197" s="1">
        <v>0</v>
      </c>
      <c r="D197" s="1">
        <v>0</v>
      </c>
      <c r="E197" s="1">
        <v>4589</v>
      </c>
      <c r="F197" s="1" t="e">
        <f t="shared" si="9"/>
        <v>#DIV/0!</v>
      </c>
    </row>
    <row r="198" spans="1:6" x14ac:dyDescent="0.25">
      <c r="A198" s="41">
        <v>36</v>
      </c>
      <c r="B198" s="2" t="s">
        <v>96</v>
      </c>
      <c r="C198" s="1">
        <f>C199+C200</f>
        <v>50000</v>
      </c>
      <c r="D198" s="1">
        <f>D199+D200</f>
        <v>29175</v>
      </c>
      <c r="E198" s="1">
        <f>E199+E200</f>
        <v>75938</v>
      </c>
      <c r="F198" s="1">
        <f t="shared" si="9"/>
        <v>260.28449014567269</v>
      </c>
    </row>
    <row r="199" spans="1:6" x14ac:dyDescent="0.25">
      <c r="A199" s="42">
        <v>3691</v>
      </c>
      <c r="B199" s="2" t="s">
        <v>97</v>
      </c>
      <c r="C199" s="1">
        <v>50000</v>
      </c>
      <c r="D199" s="1">
        <v>29175</v>
      </c>
      <c r="E199" s="1">
        <v>6800</v>
      </c>
      <c r="F199" s="1">
        <f t="shared" si="9"/>
        <v>23.307626392459298</v>
      </c>
    </row>
    <row r="200" spans="1:6" ht="22.5" x14ac:dyDescent="0.25">
      <c r="A200" s="40">
        <v>3693</v>
      </c>
      <c r="B200" s="25" t="s">
        <v>98</v>
      </c>
      <c r="C200" s="1">
        <v>0</v>
      </c>
      <c r="D200" s="1">
        <v>0</v>
      </c>
      <c r="E200" s="1">
        <v>69138</v>
      </c>
      <c r="F200" s="1" t="e">
        <f t="shared" si="9"/>
        <v>#DIV/0!</v>
      </c>
    </row>
    <row r="201" spans="1:6" x14ac:dyDescent="0.25">
      <c r="A201" s="41">
        <v>37</v>
      </c>
      <c r="B201" s="2" t="s">
        <v>76</v>
      </c>
      <c r="C201" s="1">
        <f>C202</f>
        <v>13000</v>
      </c>
      <c r="D201" s="1">
        <f>D202</f>
        <v>7585</v>
      </c>
      <c r="E201" s="1">
        <f>E202</f>
        <v>4927</v>
      </c>
      <c r="F201" s="1">
        <f t="shared" si="9"/>
        <v>64.95715227422545</v>
      </c>
    </row>
    <row r="202" spans="1:6" x14ac:dyDescent="0.25">
      <c r="A202" s="40">
        <v>3721</v>
      </c>
      <c r="B202" s="2" t="s">
        <v>99</v>
      </c>
      <c r="C202" s="1">
        <v>13000</v>
      </c>
      <c r="D202" s="1">
        <v>7585</v>
      </c>
      <c r="E202" s="1">
        <v>4927</v>
      </c>
      <c r="F202" s="1">
        <f t="shared" si="9"/>
        <v>64.95715227422545</v>
      </c>
    </row>
    <row r="203" spans="1:6" x14ac:dyDescent="0.25">
      <c r="A203" s="41">
        <v>38</v>
      </c>
      <c r="B203" s="2" t="s">
        <v>60</v>
      </c>
      <c r="C203" s="1">
        <f>C204+C205</f>
        <v>0</v>
      </c>
      <c r="D203" s="1">
        <v>0</v>
      </c>
      <c r="E203" s="1">
        <f>E204+E205</f>
        <v>141937</v>
      </c>
      <c r="F203" s="1" t="e">
        <f t="shared" si="9"/>
        <v>#DIV/0!</v>
      </c>
    </row>
    <row r="204" spans="1:6" x14ac:dyDescent="0.25">
      <c r="A204" s="40">
        <v>3811</v>
      </c>
      <c r="B204" s="2" t="s">
        <v>77</v>
      </c>
      <c r="C204" s="1">
        <v>0</v>
      </c>
      <c r="D204" s="1">
        <v>0</v>
      </c>
      <c r="E204" s="1">
        <v>129392</v>
      </c>
      <c r="F204" s="1" t="e">
        <f t="shared" si="9"/>
        <v>#DIV/0!</v>
      </c>
    </row>
    <row r="205" spans="1:6" x14ac:dyDescent="0.25">
      <c r="A205" s="40">
        <v>3813</v>
      </c>
      <c r="B205" s="2" t="s">
        <v>100</v>
      </c>
      <c r="C205" s="1">
        <v>0</v>
      </c>
      <c r="D205" s="1">
        <v>0</v>
      </c>
      <c r="E205" s="1">
        <v>12545</v>
      </c>
      <c r="F205" s="1" t="e">
        <f t="shared" si="9"/>
        <v>#DIV/0!</v>
      </c>
    </row>
    <row r="206" spans="1:6" x14ac:dyDescent="0.25">
      <c r="A206" s="41">
        <v>42</v>
      </c>
      <c r="B206" s="2" t="s">
        <v>62</v>
      </c>
      <c r="C206" s="1">
        <f>SUM(C208:C215)</f>
        <v>4963945</v>
      </c>
      <c r="D206" s="1">
        <f>SUM(D207:D215)</f>
        <v>2871955</v>
      </c>
      <c r="E206" s="1">
        <f>SUM(E207:E215)</f>
        <v>3581172</v>
      </c>
      <c r="F206" s="1">
        <f t="shared" si="9"/>
        <v>124.69457216425745</v>
      </c>
    </row>
    <row r="207" spans="1:6" x14ac:dyDescent="0.25">
      <c r="A207" s="42">
        <v>4123</v>
      </c>
      <c r="B207" s="2" t="s">
        <v>63</v>
      </c>
      <c r="C207" s="1">
        <v>0</v>
      </c>
      <c r="D207" s="1">
        <v>0</v>
      </c>
      <c r="E207" s="1">
        <v>2465</v>
      </c>
      <c r="F207" s="1" t="e">
        <f t="shared" si="9"/>
        <v>#DIV/0!</v>
      </c>
    </row>
    <row r="208" spans="1:6" x14ac:dyDescent="0.25">
      <c r="A208" s="6">
        <v>4212</v>
      </c>
      <c r="B208" s="2" t="s">
        <v>79</v>
      </c>
      <c r="C208" s="1">
        <v>4820945</v>
      </c>
      <c r="D208" s="1">
        <v>2788517</v>
      </c>
      <c r="E208" s="1">
        <v>887107</v>
      </c>
      <c r="F208" s="1">
        <f t="shared" si="9"/>
        <v>31.812859666984277</v>
      </c>
    </row>
    <row r="209" spans="1:6" x14ac:dyDescent="0.25">
      <c r="A209" s="6">
        <v>4221</v>
      </c>
      <c r="B209" s="2" t="s">
        <v>64</v>
      </c>
      <c r="C209" s="1">
        <v>18000</v>
      </c>
      <c r="D209" s="1">
        <v>10503</v>
      </c>
      <c r="E209" s="1">
        <v>33676</v>
      </c>
      <c r="F209" s="1">
        <f t="shared" si="9"/>
        <v>320.63220032371703</v>
      </c>
    </row>
    <row r="210" spans="1:6" x14ac:dyDescent="0.25">
      <c r="A210" s="6">
        <v>4222</v>
      </c>
      <c r="B210" s="2" t="s">
        <v>92</v>
      </c>
      <c r="C210" s="1">
        <v>3500</v>
      </c>
      <c r="D210" s="1">
        <v>2042</v>
      </c>
      <c r="E210" s="1">
        <v>0</v>
      </c>
      <c r="F210" s="1">
        <f t="shared" si="9"/>
        <v>0</v>
      </c>
    </row>
    <row r="211" spans="1:6" x14ac:dyDescent="0.25">
      <c r="A211" s="6">
        <v>4224</v>
      </c>
      <c r="B211" s="2" t="s">
        <v>65</v>
      </c>
      <c r="C211" s="1">
        <v>56000</v>
      </c>
      <c r="D211" s="1">
        <v>32676</v>
      </c>
      <c r="E211" s="1">
        <v>2650253</v>
      </c>
      <c r="F211" s="1">
        <f t="shared" si="9"/>
        <v>8110.702044313869</v>
      </c>
    </row>
    <row r="212" spans="1:6" x14ac:dyDescent="0.25">
      <c r="A212" s="6">
        <v>4225</v>
      </c>
      <c r="B212" s="2" t="s">
        <v>101</v>
      </c>
      <c r="C212" s="1">
        <v>13000</v>
      </c>
      <c r="D212" s="1">
        <v>7585</v>
      </c>
      <c r="E212" s="1">
        <v>6626</v>
      </c>
      <c r="F212" s="1">
        <f t="shared" si="9"/>
        <v>87.356624917600527</v>
      </c>
    </row>
    <row r="213" spans="1:6" x14ac:dyDescent="0.25">
      <c r="A213" s="6">
        <v>4227</v>
      </c>
      <c r="B213" s="2" t="s">
        <v>67</v>
      </c>
      <c r="C213" s="1">
        <v>11000</v>
      </c>
      <c r="D213" s="1">
        <v>6418</v>
      </c>
      <c r="E213" s="1">
        <v>0</v>
      </c>
      <c r="F213" s="1">
        <f t="shared" si="9"/>
        <v>0</v>
      </c>
    </row>
    <row r="214" spans="1:6" x14ac:dyDescent="0.25">
      <c r="A214" s="6">
        <v>4241</v>
      </c>
      <c r="B214" s="2" t="s">
        <v>68</v>
      </c>
      <c r="C214" s="1">
        <v>500</v>
      </c>
      <c r="D214" s="1">
        <v>291</v>
      </c>
      <c r="E214" s="1">
        <v>1045</v>
      </c>
      <c r="F214" s="1">
        <f t="shared" si="9"/>
        <v>359.10652920962201</v>
      </c>
    </row>
    <row r="215" spans="1:6" x14ac:dyDescent="0.25">
      <c r="A215" s="6">
        <v>4262</v>
      </c>
      <c r="B215" s="2" t="s">
        <v>83</v>
      </c>
      <c r="C215" s="1">
        <v>41000</v>
      </c>
      <c r="D215" s="1">
        <v>23923</v>
      </c>
      <c r="E215" s="1">
        <v>0</v>
      </c>
      <c r="F215" s="1">
        <f t="shared" si="9"/>
        <v>0</v>
      </c>
    </row>
    <row r="216" spans="1:6" x14ac:dyDescent="0.25">
      <c r="A216" s="30">
        <v>61</v>
      </c>
      <c r="B216" s="2" t="s">
        <v>11</v>
      </c>
      <c r="C216" s="1">
        <f>C217+C221+C243+C246+C248+C250</f>
        <v>1422249</v>
      </c>
      <c r="D216" s="1">
        <f>D217+D221+D243+D246+D248+D250</f>
        <v>372068</v>
      </c>
      <c r="E216" s="1">
        <f>E217+E221+E243+E248+E250</f>
        <v>324097</v>
      </c>
      <c r="F216" s="1">
        <f t="shared" ref="F216:F233" si="10">E216/D216*100</f>
        <v>87.106926690819947</v>
      </c>
    </row>
    <row r="217" spans="1:6" x14ac:dyDescent="0.25">
      <c r="A217" s="29">
        <v>31</v>
      </c>
      <c r="B217" s="2" t="s">
        <v>22</v>
      </c>
      <c r="C217" s="1">
        <f>SUM(C218:C220)</f>
        <v>472476</v>
      </c>
      <c r="D217" s="1">
        <f>SUM(D218:D220)</f>
        <v>123606</v>
      </c>
      <c r="E217" s="1">
        <f>SUM(E218:E220)</f>
        <v>166198</v>
      </c>
      <c r="F217" s="1">
        <f t="shared" si="10"/>
        <v>134.45787421322589</v>
      </c>
    </row>
    <row r="218" spans="1:6" x14ac:dyDescent="0.25">
      <c r="A218" s="6">
        <v>3111</v>
      </c>
      <c r="B218" s="2" t="s">
        <v>23</v>
      </c>
      <c r="C218" s="1">
        <v>402483</v>
      </c>
      <c r="D218" s="1">
        <v>105295</v>
      </c>
      <c r="E218" s="1">
        <v>137854</v>
      </c>
      <c r="F218" s="1">
        <f t="shared" si="10"/>
        <v>130.92169618690346</v>
      </c>
    </row>
    <row r="219" spans="1:6" x14ac:dyDescent="0.25">
      <c r="A219" s="6">
        <v>3121</v>
      </c>
      <c r="B219" s="2" t="s">
        <v>25</v>
      </c>
      <c r="C219" s="1">
        <v>13241</v>
      </c>
      <c r="D219" s="1">
        <v>3464</v>
      </c>
      <c r="E219" s="1">
        <v>10840</v>
      </c>
      <c r="F219" s="1">
        <f t="shared" si="10"/>
        <v>312.93302540415704</v>
      </c>
    </row>
    <row r="220" spans="1:6" x14ac:dyDescent="0.25">
      <c r="A220" s="6">
        <v>3132</v>
      </c>
      <c r="B220" s="2" t="s">
        <v>102</v>
      </c>
      <c r="C220" s="1">
        <v>56752</v>
      </c>
      <c r="D220" s="1">
        <v>14847</v>
      </c>
      <c r="E220" s="1">
        <v>17504</v>
      </c>
      <c r="F220" s="1">
        <f t="shared" si="10"/>
        <v>117.89587121977503</v>
      </c>
    </row>
    <row r="221" spans="1:6" x14ac:dyDescent="0.25">
      <c r="A221" s="29">
        <v>32</v>
      </c>
      <c r="B221" s="2" t="s">
        <v>28</v>
      </c>
      <c r="C221" s="1">
        <f>SUM(C222:C242)</f>
        <v>722220</v>
      </c>
      <c r="D221" s="1">
        <f>SUM(D222:D242)</f>
        <v>188934</v>
      </c>
      <c r="E221" s="1">
        <f>SUM(E222:E242)</f>
        <v>72278</v>
      </c>
      <c r="F221" s="1">
        <f t="shared" si="10"/>
        <v>38.255687171181471</v>
      </c>
    </row>
    <row r="222" spans="1:6" x14ac:dyDescent="0.25">
      <c r="A222" s="6">
        <v>3211</v>
      </c>
      <c r="B222" s="2" t="s">
        <v>37</v>
      </c>
      <c r="C222" s="1">
        <v>73371</v>
      </c>
      <c r="D222" s="1">
        <v>19194</v>
      </c>
      <c r="E222" s="1">
        <v>26623</v>
      </c>
      <c r="F222" s="1">
        <f t="shared" si="10"/>
        <v>138.70480358445349</v>
      </c>
    </row>
    <row r="223" spans="1:6" x14ac:dyDescent="0.25">
      <c r="A223" s="6">
        <v>3212</v>
      </c>
      <c r="B223" s="2" t="s">
        <v>29</v>
      </c>
      <c r="C223" s="1">
        <v>14374</v>
      </c>
      <c r="D223" s="1">
        <v>3760</v>
      </c>
      <c r="E223" s="1">
        <v>7421</v>
      </c>
      <c r="F223" s="1">
        <f t="shared" si="10"/>
        <v>197.36702127659575</v>
      </c>
    </row>
    <row r="224" spans="1:6" x14ac:dyDescent="0.25">
      <c r="A224" s="6">
        <v>3213</v>
      </c>
      <c r="B224" s="2" t="s">
        <v>38</v>
      </c>
      <c r="C224" s="1">
        <v>29664</v>
      </c>
      <c r="D224" s="1">
        <v>7760</v>
      </c>
      <c r="E224" s="1">
        <v>3398</v>
      </c>
      <c r="F224" s="1">
        <f t="shared" si="10"/>
        <v>43.788659793814432</v>
      </c>
    </row>
    <row r="225" spans="1:6" x14ac:dyDescent="0.25">
      <c r="A225" s="6">
        <v>3221</v>
      </c>
      <c r="B225" s="2" t="s">
        <v>103</v>
      </c>
      <c r="C225" s="1">
        <v>423</v>
      </c>
      <c r="D225" s="1">
        <v>110</v>
      </c>
      <c r="E225" s="1">
        <v>235</v>
      </c>
      <c r="F225" s="1">
        <f t="shared" si="10"/>
        <v>213.63636363636363</v>
      </c>
    </row>
    <row r="226" spans="1:6" x14ac:dyDescent="0.25">
      <c r="A226" s="6">
        <v>3222</v>
      </c>
      <c r="B226" s="2" t="s">
        <v>40</v>
      </c>
      <c r="C226" s="1">
        <v>17606</v>
      </c>
      <c r="D226" s="1">
        <v>4605</v>
      </c>
      <c r="E226" s="1">
        <v>0</v>
      </c>
      <c r="F226" s="1">
        <f t="shared" si="10"/>
        <v>0</v>
      </c>
    </row>
    <row r="227" spans="1:6" x14ac:dyDescent="0.25">
      <c r="A227" s="6">
        <v>3224</v>
      </c>
      <c r="B227" s="2" t="s">
        <v>95</v>
      </c>
      <c r="C227" s="1">
        <v>52971</v>
      </c>
      <c r="D227" s="1">
        <v>13858</v>
      </c>
      <c r="E227" s="1">
        <v>164</v>
      </c>
      <c r="F227" s="1">
        <f t="shared" si="10"/>
        <v>1.1834319526627219</v>
      </c>
    </row>
    <row r="228" spans="1:6" x14ac:dyDescent="0.25">
      <c r="A228" s="6">
        <v>3225</v>
      </c>
      <c r="B228" s="2" t="s">
        <v>43</v>
      </c>
      <c r="C228" s="1">
        <v>3786</v>
      </c>
      <c r="D228" s="1">
        <v>990</v>
      </c>
      <c r="E228" s="1">
        <v>0</v>
      </c>
      <c r="F228" s="1">
        <f t="shared" si="10"/>
        <v>0</v>
      </c>
    </row>
    <row r="229" spans="1:6" x14ac:dyDescent="0.25">
      <c r="A229" s="6">
        <v>3227</v>
      </c>
      <c r="B229" s="2" t="s">
        <v>88</v>
      </c>
      <c r="C229" s="1">
        <v>0</v>
      </c>
      <c r="D229" s="1">
        <v>0</v>
      </c>
      <c r="E229" s="1">
        <v>0</v>
      </c>
      <c r="F229" s="1" t="e">
        <f t="shared" si="10"/>
        <v>#DIV/0!</v>
      </c>
    </row>
    <row r="230" spans="1:6" x14ac:dyDescent="0.25">
      <c r="A230" s="6">
        <v>3231</v>
      </c>
      <c r="B230" s="2" t="s">
        <v>45</v>
      </c>
      <c r="C230" s="1">
        <v>1306</v>
      </c>
      <c r="D230" s="1">
        <v>341</v>
      </c>
      <c r="E230" s="1">
        <v>143</v>
      </c>
      <c r="F230" s="1">
        <f t="shared" si="10"/>
        <v>41.935483870967744</v>
      </c>
    </row>
    <row r="231" spans="1:6" x14ac:dyDescent="0.25">
      <c r="A231" s="6">
        <v>3232</v>
      </c>
      <c r="B231" s="2" t="s">
        <v>46</v>
      </c>
      <c r="C231" s="1">
        <v>0</v>
      </c>
      <c r="D231" s="1">
        <v>0</v>
      </c>
      <c r="E231" s="1">
        <v>0</v>
      </c>
      <c r="F231" s="1" t="e">
        <f t="shared" si="10"/>
        <v>#DIV/0!</v>
      </c>
    </row>
    <row r="232" spans="1:6" x14ac:dyDescent="0.25">
      <c r="A232" s="6">
        <v>3233</v>
      </c>
      <c r="B232" s="2" t="s">
        <v>47</v>
      </c>
      <c r="C232" s="1">
        <v>11335</v>
      </c>
      <c r="D232" s="1">
        <v>2965</v>
      </c>
      <c r="E232" s="1">
        <v>61</v>
      </c>
      <c r="F232" s="1">
        <f t="shared" si="10"/>
        <v>2.057335581787521</v>
      </c>
    </row>
    <row r="233" spans="1:6" x14ac:dyDescent="0.25">
      <c r="A233" s="6">
        <v>3235</v>
      </c>
      <c r="B233" s="2" t="s">
        <v>49</v>
      </c>
      <c r="C233" s="1">
        <v>0</v>
      </c>
      <c r="D233" s="1">
        <v>0</v>
      </c>
      <c r="E233" s="1">
        <v>1737</v>
      </c>
      <c r="F233" s="1" t="e">
        <f t="shared" si="10"/>
        <v>#DIV/0!</v>
      </c>
    </row>
    <row r="234" spans="1:6" x14ac:dyDescent="0.25">
      <c r="A234" s="6">
        <v>3237</v>
      </c>
      <c r="B234" s="2" t="s">
        <v>50</v>
      </c>
      <c r="C234" s="1">
        <v>458456</v>
      </c>
      <c r="D234" s="1">
        <v>119938</v>
      </c>
      <c r="E234" s="1">
        <v>20295</v>
      </c>
      <c r="F234" s="1">
        <f t="shared" ref="F234:F243" si="11">E234/D234*100</f>
        <v>16.921242642031718</v>
      </c>
    </row>
    <row r="235" spans="1:6" x14ac:dyDescent="0.25">
      <c r="A235" s="6">
        <v>3238</v>
      </c>
      <c r="B235" s="2" t="s">
        <v>51</v>
      </c>
      <c r="C235" s="1">
        <v>57916</v>
      </c>
      <c r="D235" s="1">
        <v>15151</v>
      </c>
      <c r="E235" s="1">
        <v>10331</v>
      </c>
      <c r="F235" s="1">
        <f t="shared" si="11"/>
        <v>68.18691835522408</v>
      </c>
    </row>
    <row r="236" spans="1:6" x14ac:dyDescent="0.25">
      <c r="A236" s="6">
        <v>3239</v>
      </c>
      <c r="B236" s="2" t="s">
        <v>52</v>
      </c>
      <c r="C236" s="1">
        <v>131</v>
      </c>
      <c r="D236" s="1">
        <v>34</v>
      </c>
      <c r="E236" s="1">
        <v>294</v>
      </c>
      <c r="F236" s="1">
        <f t="shared" si="11"/>
        <v>864.7058823529411</v>
      </c>
    </row>
    <row r="237" spans="1:6" x14ac:dyDescent="0.25">
      <c r="A237" s="6">
        <v>3241</v>
      </c>
      <c r="B237" s="2" t="s">
        <v>89</v>
      </c>
      <c r="C237" s="1">
        <v>404</v>
      </c>
      <c r="D237" s="43">
        <v>105</v>
      </c>
      <c r="E237" s="43">
        <v>0</v>
      </c>
      <c r="F237" s="1">
        <f t="shared" si="11"/>
        <v>0</v>
      </c>
    </row>
    <row r="238" spans="1:6" x14ac:dyDescent="0.25">
      <c r="A238" s="40">
        <v>3292</v>
      </c>
      <c r="B238" s="2" t="s">
        <v>54</v>
      </c>
      <c r="C238" s="1">
        <v>0</v>
      </c>
      <c r="D238" s="43">
        <v>0</v>
      </c>
      <c r="E238" s="43">
        <v>127</v>
      </c>
      <c r="F238" s="1" t="e">
        <f t="shared" si="11"/>
        <v>#DIV/0!</v>
      </c>
    </row>
    <row r="239" spans="1:6" x14ac:dyDescent="0.25">
      <c r="A239" s="40">
        <v>3293</v>
      </c>
      <c r="B239" s="2" t="s">
        <v>72</v>
      </c>
      <c r="C239" s="1">
        <v>0</v>
      </c>
      <c r="D239" s="43">
        <v>0</v>
      </c>
      <c r="E239" s="43">
        <v>99</v>
      </c>
      <c r="F239" s="1" t="e">
        <f t="shared" si="11"/>
        <v>#DIV/0!</v>
      </c>
    </row>
    <row r="240" spans="1:6" x14ac:dyDescent="0.25">
      <c r="A240" s="40">
        <v>3294</v>
      </c>
      <c r="B240" s="2" t="s">
        <v>55</v>
      </c>
      <c r="C240" s="1">
        <v>353</v>
      </c>
      <c r="D240" s="43">
        <v>92</v>
      </c>
      <c r="E240" s="43">
        <v>1350</v>
      </c>
      <c r="F240" s="1">
        <f t="shared" si="11"/>
        <v>1467.3913043478262</v>
      </c>
    </row>
    <row r="241" spans="1:6" x14ac:dyDescent="0.25">
      <c r="A241" s="40">
        <v>3295</v>
      </c>
      <c r="B241" s="2" t="s">
        <v>31</v>
      </c>
      <c r="C241" s="1">
        <v>98</v>
      </c>
      <c r="D241" s="43">
        <v>25</v>
      </c>
      <c r="E241" s="43">
        <v>0</v>
      </c>
      <c r="F241" s="1">
        <f t="shared" si="11"/>
        <v>0</v>
      </c>
    </row>
    <row r="242" spans="1:6" x14ac:dyDescent="0.25">
      <c r="A242" s="6">
        <v>3299</v>
      </c>
      <c r="B242" s="2" t="s">
        <v>56</v>
      </c>
      <c r="C242" s="1">
        <v>26</v>
      </c>
      <c r="D242" s="1">
        <v>6</v>
      </c>
      <c r="E242" s="1">
        <v>0</v>
      </c>
      <c r="F242" s="1">
        <f t="shared" si="11"/>
        <v>0</v>
      </c>
    </row>
    <row r="243" spans="1:6" x14ac:dyDescent="0.25">
      <c r="A243" s="29">
        <v>34</v>
      </c>
      <c r="B243" s="2" t="s">
        <v>57</v>
      </c>
      <c r="C243" s="38">
        <f>C244+C245</f>
        <v>77</v>
      </c>
      <c r="D243" s="38">
        <f>D244+D245</f>
        <v>20</v>
      </c>
      <c r="E243" s="38">
        <f>E245+E246</f>
        <v>5348</v>
      </c>
      <c r="F243" s="1">
        <f t="shared" si="11"/>
        <v>26739.999999999996</v>
      </c>
    </row>
    <row r="244" spans="1:6" x14ac:dyDescent="0.25">
      <c r="A244" s="6">
        <v>3431</v>
      </c>
      <c r="B244" s="16" t="s">
        <v>75</v>
      </c>
      <c r="C244" s="36">
        <v>77</v>
      </c>
      <c r="D244" s="36">
        <v>20</v>
      </c>
      <c r="E244" s="36">
        <v>0</v>
      </c>
      <c r="F244" s="37" t="e">
        <f>E245/D245*100</f>
        <v>#DIV/0!</v>
      </c>
    </row>
    <row r="245" spans="1:6" x14ac:dyDescent="0.25">
      <c r="A245" s="6">
        <v>3432</v>
      </c>
      <c r="B245" s="2" t="s">
        <v>58</v>
      </c>
      <c r="C245" s="39">
        <v>0</v>
      </c>
      <c r="D245" s="39">
        <v>0</v>
      </c>
      <c r="E245" s="39">
        <v>0</v>
      </c>
      <c r="F245" s="1">
        <f>E246/D246*100</f>
        <v>1061.1111111111111</v>
      </c>
    </row>
    <row r="246" spans="1:6" x14ac:dyDescent="0.25">
      <c r="A246" s="29">
        <v>37</v>
      </c>
      <c r="B246" s="2" t="s">
        <v>76</v>
      </c>
      <c r="C246" s="1">
        <f>C247</f>
        <v>1930</v>
      </c>
      <c r="D246" s="1">
        <f>D247</f>
        <v>504</v>
      </c>
      <c r="E246" s="1">
        <f>E247</f>
        <v>5348</v>
      </c>
      <c r="F246" s="1" t="e">
        <f>#REF!/#REF!*100</f>
        <v>#REF!</v>
      </c>
    </row>
    <row r="247" spans="1:6" x14ac:dyDescent="0.25">
      <c r="A247" s="6">
        <v>3721</v>
      </c>
      <c r="B247" s="2" t="s">
        <v>90</v>
      </c>
      <c r="C247" s="1">
        <v>1930</v>
      </c>
      <c r="D247" s="1">
        <v>504</v>
      </c>
      <c r="E247" s="1">
        <v>5348</v>
      </c>
      <c r="F247" s="1">
        <f t="shared" ref="F247:F278" si="12">E247/D247*100</f>
        <v>1061.1111111111111</v>
      </c>
    </row>
    <row r="248" spans="1:6" x14ac:dyDescent="0.25">
      <c r="A248" s="29">
        <v>38</v>
      </c>
      <c r="B248" s="2" t="s">
        <v>60</v>
      </c>
      <c r="C248" s="1">
        <f>C249</f>
        <v>579</v>
      </c>
      <c r="D248" s="1">
        <f>D249</f>
        <v>151</v>
      </c>
      <c r="E248" s="1">
        <f>E249</f>
        <v>0</v>
      </c>
      <c r="F248" s="1">
        <f t="shared" si="12"/>
        <v>0</v>
      </c>
    </row>
    <row r="249" spans="1:6" x14ac:dyDescent="0.25">
      <c r="A249" s="6">
        <v>3811</v>
      </c>
      <c r="B249" s="2" t="s">
        <v>77</v>
      </c>
      <c r="C249" s="1">
        <v>579</v>
      </c>
      <c r="D249" s="1">
        <v>151</v>
      </c>
      <c r="E249" s="1">
        <v>0</v>
      </c>
      <c r="F249" s="1">
        <f t="shared" si="12"/>
        <v>0</v>
      </c>
    </row>
    <row r="250" spans="1:6" x14ac:dyDescent="0.25">
      <c r="A250" s="29">
        <v>42</v>
      </c>
      <c r="B250" s="2" t="s">
        <v>62</v>
      </c>
      <c r="C250" s="1">
        <f>SUM(C251:C255)</f>
        <v>224967</v>
      </c>
      <c r="D250" s="1">
        <f>SUM(D251:D255)</f>
        <v>58853</v>
      </c>
      <c r="E250" s="1">
        <f>SUM(E251:E255)</f>
        <v>80273</v>
      </c>
      <c r="F250" s="1">
        <f t="shared" si="12"/>
        <v>136.39576572137361</v>
      </c>
    </row>
    <row r="251" spans="1:6" x14ac:dyDescent="0.25">
      <c r="A251" s="6">
        <v>4221</v>
      </c>
      <c r="B251" s="2" t="s">
        <v>64</v>
      </c>
      <c r="C251" s="1">
        <v>0</v>
      </c>
      <c r="D251" s="1">
        <v>0</v>
      </c>
      <c r="E251" s="1">
        <v>28436</v>
      </c>
      <c r="F251" s="1" t="e">
        <f t="shared" si="12"/>
        <v>#DIV/0!</v>
      </c>
    </row>
    <row r="252" spans="1:6" x14ac:dyDescent="0.25">
      <c r="A252" s="6">
        <v>4224</v>
      </c>
      <c r="B252" s="2" t="s">
        <v>65</v>
      </c>
      <c r="C252" s="1">
        <v>196447</v>
      </c>
      <c r="D252" s="1">
        <v>51393</v>
      </c>
      <c r="E252" s="1">
        <v>51232</v>
      </c>
      <c r="F252" s="1">
        <f t="shared" si="12"/>
        <v>99.686727764481546</v>
      </c>
    </row>
    <row r="253" spans="1:6" x14ac:dyDescent="0.25">
      <c r="A253" s="6">
        <v>4225</v>
      </c>
      <c r="B253" s="2" t="s">
        <v>101</v>
      </c>
      <c r="C253" s="1">
        <v>27502</v>
      </c>
      <c r="D253" s="1">
        <v>7194</v>
      </c>
      <c r="E253" s="1">
        <v>0</v>
      </c>
      <c r="F253" s="1">
        <f t="shared" si="12"/>
        <v>0</v>
      </c>
    </row>
    <row r="254" spans="1:6" x14ac:dyDescent="0.25">
      <c r="A254" s="6">
        <v>4241</v>
      </c>
      <c r="B254" s="2" t="s">
        <v>68</v>
      </c>
      <c r="C254" s="1">
        <v>1018</v>
      </c>
      <c r="D254" s="1">
        <v>266</v>
      </c>
      <c r="E254" s="1">
        <v>605</v>
      </c>
      <c r="F254" s="1">
        <f t="shared" si="12"/>
        <v>227.44360902255642</v>
      </c>
    </row>
    <row r="255" spans="1:6" x14ac:dyDescent="0.25">
      <c r="A255" s="6">
        <v>4262</v>
      </c>
      <c r="B255" s="2" t="s">
        <v>104</v>
      </c>
      <c r="C255" s="1">
        <v>0</v>
      </c>
      <c r="D255" s="1">
        <v>0</v>
      </c>
      <c r="E255" s="1">
        <v>0</v>
      </c>
      <c r="F255" s="1" t="e">
        <f t="shared" si="12"/>
        <v>#DIV/0!</v>
      </c>
    </row>
    <row r="256" spans="1:6" x14ac:dyDescent="0.25">
      <c r="A256" s="57" t="s">
        <v>105</v>
      </c>
      <c r="B256" s="58" t="s">
        <v>106</v>
      </c>
      <c r="C256" s="59">
        <v>786380</v>
      </c>
      <c r="D256" s="59">
        <v>536480</v>
      </c>
      <c r="E256" s="59">
        <v>3442322</v>
      </c>
      <c r="F256" s="59">
        <f t="shared" si="12"/>
        <v>641.64964211154199</v>
      </c>
    </row>
    <row r="257" spans="1:6" x14ac:dyDescent="0.25">
      <c r="A257" s="30">
        <v>51</v>
      </c>
      <c r="B257" s="2" t="s">
        <v>9</v>
      </c>
      <c r="C257" s="1">
        <f>C258+C262+C282+C284+C286+C288</f>
        <v>786380</v>
      </c>
      <c r="D257" s="1">
        <f>D258+D262+D282+D284+D286+D288</f>
        <v>536480</v>
      </c>
      <c r="E257" s="1">
        <f>E258+E262+E282+E284+E286+E288</f>
        <v>3442321.693</v>
      </c>
      <c r="F257" s="1">
        <f t="shared" si="12"/>
        <v>641.64958488666866</v>
      </c>
    </row>
    <row r="258" spans="1:6" x14ac:dyDescent="0.25">
      <c r="A258" s="29">
        <v>31</v>
      </c>
      <c r="B258" s="2" t="s">
        <v>107</v>
      </c>
      <c r="C258" s="1">
        <f>SUM(C259:C261)</f>
        <v>414187</v>
      </c>
      <c r="D258" s="1">
        <f>SUM(D259:D261)</f>
        <v>222600</v>
      </c>
      <c r="E258" s="1">
        <f>SUM(E259:E261)</f>
        <v>482876.64</v>
      </c>
      <c r="F258" s="1">
        <f t="shared" si="12"/>
        <v>216.92571428571429</v>
      </c>
    </row>
    <row r="259" spans="1:6" x14ac:dyDescent="0.25">
      <c r="A259" s="6">
        <v>3111</v>
      </c>
      <c r="B259" s="2" t="s">
        <v>23</v>
      </c>
      <c r="C259" s="1">
        <v>414187</v>
      </c>
      <c r="D259" s="1">
        <v>222600</v>
      </c>
      <c r="E259" s="1">
        <v>402885.65</v>
      </c>
      <c r="F259" s="1">
        <f t="shared" si="12"/>
        <v>180.99085804132974</v>
      </c>
    </row>
    <row r="260" spans="1:6" x14ac:dyDescent="0.25">
      <c r="A260" s="6">
        <v>3121</v>
      </c>
      <c r="B260" s="2" t="s">
        <v>25</v>
      </c>
      <c r="C260" s="1">
        <v>0</v>
      </c>
      <c r="D260" s="1"/>
      <c r="E260" s="1">
        <v>26015.72</v>
      </c>
      <c r="F260" s="1" t="e">
        <f t="shared" si="12"/>
        <v>#DIV/0!</v>
      </c>
    </row>
    <row r="261" spans="1:6" x14ac:dyDescent="0.25">
      <c r="A261" s="6">
        <v>3132</v>
      </c>
      <c r="B261" s="2" t="s">
        <v>85</v>
      </c>
      <c r="C261" s="1">
        <v>0</v>
      </c>
      <c r="D261" s="1"/>
      <c r="E261" s="1">
        <v>53975.27</v>
      </c>
      <c r="F261" s="1" t="e">
        <f t="shared" si="12"/>
        <v>#DIV/0!</v>
      </c>
    </row>
    <row r="262" spans="1:6" x14ac:dyDescent="0.25">
      <c r="A262" s="29">
        <v>32</v>
      </c>
      <c r="B262" s="2" t="s">
        <v>28</v>
      </c>
      <c r="C262" s="1">
        <f>SUM(C263:C281)</f>
        <v>358693</v>
      </c>
      <c r="D262" s="1">
        <f>SUM(D263:D281)</f>
        <v>54000</v>
      </c>
      <c r="E262" s="1">
        <f>SUM(E263:E281)</f>
        <v>460032.05300000001</v>
      </c>
      <c r="F262" s="1">
        <f t="shared" si="12"/>
        <v>851.91120925925929</v>
      </c>
    </row>
    <row r="263" spans="1:6" x14ac:dyDescent="0.25">
      <c r="A263" s="6">
        <v>3211</v>
      </c>
      <c r="B263" s="2" t="s">
        <v>37</v>
      </c>
      <c r="C263" s="1">
        <v>70050</v>
      </c>
      <c r="D263" s="1">
        <v>54000</v>
      </c>
      <c r="E263" s="1">
        <v>200321.47</v>
      </c>
      <c r="F263" s="1">
        <f t="shared" si="12"/>
        <v>370.96568518518518</v>
      </c>
    </row>
    <row r="264" spans="1:6" x14ac:dyDescent="0.25">
      <c r="A264" s="6">
        <v>3212</v>
      </c>
      <c r="B264" s="2" t="s">
        <v>29</v>
      </c>
      <c r="C264" s="1">
        <v>0</v>
      </c>
      <c r="D264" s="1"/>
      <c r="E264" s="1">
        <v>10608</v>
      </c>
      <c r="F264" s="1" t="e">
        <f t="shared" si="12"/>
        <v>#DIV/0!</v>
      </c>
    </row>
    <row r="265" spans="1:6" x14ac:dyDescent="0.25">
      <c r="A265" s="6">
        <v>3213</v>
      </c>
      <c r="B265" s="2" t="s">
        <v>38</v>
      </c>
      <c r="C265" s="1">
        <v>0</v>
      </c>
      <c r="D265" s="1"/>
      <c r="E265" s="1">
        <v>13171.75</v>
      </c>
      <c r="F265" s="1" t="e">
        <f t="shared" si="12"/>
        <v>#DIV/0!</v>
      </c>
    </row>
    <row r="266" spans="1:6" x14ac:dyDescent="0.25">
      <c r="A266" s="6">
        <v>3221</v>
      </c>
      <c r="B266" s="2" t="s">
        <v>39</v>
      </c>
      <c r="C266" s="1">
        <v>0</v>
      </c>
      <c r="D266" s="1"/>
      <c r="E266" s="1">
        <v>89.44</v>
      </c>
      <c r="F266" s="1" t="e">
        <f t="shared" si="12"/>
        <v>#DIV/0!</v>
      </c>
    </row>
    <row r="267" spans="1:6" x14ac:dyDescent="0.25">
      <c r="A267" s="6">
        <v>3222</v>
      </c>
      <c r="B267" s="2" t="s">
        <v>108</v>
      </c>
      <c r="C267" s="1">
        <v>0</v>
      </c>
      <c r="D267" s="1"/>
      <c r="E267" s="1">
        <v>364.45299999999997</v>
      </c>
      <c r="F267" s="1" t="e">
        <f t="shared" si="12"/>
        <v>#DIV/0!</v>
      </c>
    </row>
    <row r="268" spans="1:6" x14ac:dyDescent="0.25">
      <c r="A268" s="6">
        <v>3224</v>
      </c>
      <c r="B268" s="2" t="s">
        <v>95</v>
      </c>
      <c r="C268" s="1">
        <v>0</v>
      </c>
      <c r="D268" s="1"/>
      <c r="E268" s="1">
        <v>2515.44</v>
      </c>
      <c r="F268" s="1" t="e">
        <f t="shared" si="12"/>
        <v>#DIV/0!</v>
      </c>
    </row>
    <row r="269" spans="1:6" x14ac:dyDescent="0.25">
      <c r="A269" s="6">
        <v>3225</v>
      </c>
      <c r="B269" s="2" t="s">
        <v>109</v>
      </c>
      <c r="C269" s="1">
        <v>0</v>
      </c>
      <c r="D269" s="1"/>
      <c r="E269" s="1">
        <v>251.5</v>
      </c>
      <c r="F269" s="1" t="e">
        <f t="shared" si="12"/>
        <v>#DIV/0!</v>
      </c>
    </row>
    <row r="270" spans="1:6" x14ac:dyDescent="0.25">
      <c r="A270" s="6">
        <v>3231</v>
      </c>
      <c r="B270" s="2" t="s">
        <v>45</v>
      </c>
      <c r="C270" s="1">
        <v>0</v>
      </c>
      <c r="D270" s="1"/>
      <c r="E270" s="1">
        <v>420</v>
      </c>
      <c r="F270" s="1" t="e">
        <f t="shared" si="12"/>
        <v>#DIV/0!</v>
      </c>
    </row>
    <row r="271" spans="1:6" x14ac:dyDescent="0.25">
      <c r="A271" s="6">
        <v>3232</v>
      </c>
      <c r="B271" s="2" t="s">
        <v>46</v>
      </c>
      <c r="C271" s="1">
        <v>2000</v>
      </c>
      <c r="D271" s="1"/>
      <c r="E271" s="1"/>
      <c r="F271" s="1" t="e">
        <f t="shared" si="12"/>
        <v>#DIV/0!</v>
      </c>
    </row>
    <row r="272" spans="1:6" x14ac:dyDescent="0.25">
      <c r="A272" s="6">
        <v>3233</v>
      </c>
      <c r="B272" s="2" t="s">
        <v>47</v>
      </c>
      <c r="C272" s="1">
        <v>9500</v>
      </c>
      <c r="D272" s="1"/>
      <c r="E272" s="1">
        <v>1076</v>
      </c>
      <c r="F272" s="1" t="e">
        <f t="shared" si="12"/>
        <v>#DIV/0!</v>
      </c>
    </row>
    <row r="273" spans="1:6" x14ac:dyDescent="0.25">
      <c r="A273" s="6">
        <v>3235</v>
      </c>
      <c r="B273" s="2" t="s">
        <v>49</v>
      </c>
      <c r="C273" s="1">
        <v>0</v>
      </c>
      <c r="D273" s="1"/>
      <c r="E273" s="1">
        <v>28709</v>
      </c>
      <c r="F273" s="1" t="e">
        <f t="shared" si="12"/>
        <v>#DIV/0!</v>
      </c>
    </row>
    <row r="274" spans="1:6" x14ac:dyDescent="0.25">
      <c r="A274" s="6">
        <v>3237</v>
      </c>
      <c r="B274" s="2" t="s">
        <v>50</v>
      </c>
      <c r="C274" s="1">
        <v>110109</v>
      </c>
      <c r="D274" s="1"/>
      <c r="E274" s="1">
        <v>127662</v>
      </c>
      <c r="F274" s="1" t="e">
        <f t="shared" si="12"/>
        <v>#DIV/0!</v>
      </c>
    </row>
    <row r="275" spans="1:6" x14ac:dyDescent="0.25">
      <c r="A275" s="6">
        <v>3238</v>
      </c>
      <c r="B275" s="2" t="s">
        <v>51</v>
      </c>
      <c r="C275" s="1">
        <v>0</v>
      </c>
      <c r="D275" s="1"/>
      <c r="E275" s="1">
        <v>390</v>
      </c>
      <c r="F275" s="1" t="e">
        <f t="shared" si="12"/>
        <v>#DIV/0!</v>
      </c>
    </row>
    <row r="276" spans="1:6" x14ac:dyDescent="0.25">
      <c r="A276" s="6">
        <v>3239</v>
      </c>
      <c r="B276" s="2" t="s">
        <v>52</v>
      </c>
      <c r="C276" s="1">
        <v>0</v>
      </c>
      <c r="D276" s="1"/>
      <c r="E276" s="1">
        <v>7901</v>
      </c>
      <c r="F276" s="1" t="e">
        <f t="shared" si="12"/>
        <v>#DIV/0!</v>
      </c>
    </row>
    <row r="277" spans="1:6" x14ac:dyDescent="0.25">
      <c r="A277" s="6">
        <v>3241</v>
      </c>
      <c r="B277" s="2" t="s">
        <v>89</v>
      </c>
      <c r="C277" s="1">
        <v>0</v>
      </c>
      <c r="D277" s="1"/>
      <c r="E277" s="1">
        <v>15039</v>
      </c>
      <c r="F277" s="1" t="e">
        <f t="shared" si="12"/>
        <v>#DIV/0!</v>
      </c>
    </row>
    <row r="278" spans="1:6" x14ac:dyDescent="0.25">
      <c r="A278" s="6">
        <v>3293</v>
      </c>
      <c r="B278" s="2" t="s">
        <v>72</v>
      </c>
      <c r="C278" s="1">
        <v>20500</v>
      </c>
      <c r="D278" s="1"/>
      <c r="E278" s="1">
        <v>35750</v>
      </c>
      <c r="F278" s="1" t="e">
        <f t="shared" si="12"/>
        <v>#DIV/0!</v>
      </c>
    </row>
    <row r="279" spans="1:6" x14ac:dyDescent="0.25">
      <c r="A279" s="6">
        <v>3294</v>
      </c>
      <c r="B279" s="2" t="s">
        <v>55</v>
      </c>
      <c r="C279" s="1">
        <v>1700</v>
      </c>
      <c r="D279" s="1"/>
      <c r="E279" s="1">
        <v>14564</v>
      </c>
      <c r="F279" s="1" t="e">
        <f t="shared" ref="F279:F310" si="13">E279/D279*100</f>
        <v>#DIV/0!</v>
      </c>
    </row>
    <row r="280" spans="1:6" x14ac:dyDescent="0.25">
      <c r="A280" s="6">
        <v>3295</v>
      </c>
      <c r="B280" s="2" t="s">
        <v>31</v>
      </c>
      <c r="C280" s="1">
        <v>0</v>
      </c>
      <c r="D280" s="1"/>
      <c r="E280" s="1">
        <v>149</v>
      </c>
      <c r="F280" s="1" t="e">
        <f t="shared" si="13"/>
        <v>#DIV/0!</v>
      </c>
    </row>
    <row r="281" spans="1:6" x14ac:dyDescent="0.25">
      <c r="A281" s="6">
        <v>3299</v>
      </c>
      <c r="B281" s="2" t="s">
        <v>56</v>
      </c>
      <c r="C281" s="1">
        <v>144834</v>
      </c>
      <c r="D281" s="1"/>
      <c r="E281" s="1">
        <v>1050</v>
      </c>
      <c r="F281" s="1" t="e">
        <f t="shared" si="13"/>
        <v>#DIV/0!</v>
      </c>
    </row>
    <row r="282" spans="1:6" x14ac:dyDescent="0.25">
      <c r="A282" s="29">
        <v>36</v>
      </c>
      <c r="B282" s="2" t="s">
        <v>96</v>
      </c>
      <c r="C282" s="1">
        <v>0</v>
      </c>
      <c r="D282" s="1">
        <v>0</v>
      </c>
      <c r="E282" s="1">
        <v>0</v>
      </c>
      <c r="F282" s="1" t="e">
        <f t="shared" si="13"/>
        <v>#DIV/0!</v>
      </c>
    </row>
    <row r="283" spans="1:6" ht="22.5" x14ac:dyDescent="0.25">
      <c r="A283" s="6">
        <v>3693</v>
      </c>
      <c r="B283" s="25" t="s">
        <v>98</v>
      </c>
      <c r="C283" s="1">
        <v>0</v>
      </c>
      <c r="D283" s="1">
        <v>0</v>
      </c>
      <c r="E283" s="1">
        <v>0</v>
      </c>
      <c r="F283" s="1" t="e">
        <f t="shared" si="13"/>
        <v>#DIV/0!</v>
      </c>
    </row>
    <row r="284" spans="1:6" x14ac:dyDescent="0.25">
      <c r="A284" s="29">
        <v>37</v>
      </c>
      <c r="B284" s="2" t="s">
        <v>76</v>
      </c>
      <c r="C284" s="1">
        <v>0</v>
      </c>
      <c r="D284" s="1">
        <v>0</v>
      </c>
      <c r="E284" s="1">
        <v>1327</v>
      </c>
      <c r="F284" s="1" t="e">
        <f t="shared" si="13"/>
        <v>#DIV/0!</v>
      </c>
    </row>
    <row r="285" spans="1:6" x14ac:dyDescent="0.25">
      <c r="A285" s="6">
        <v>3721</v>
      </c>
      <c r="B285" s="2" t="s">
        <v>90</v>
      </c>
      <c r="C285" s="1">
        <v>0</v>
      </c>
      <c r="D285" s="1">
        <v>0</v>
      </c>
      <c r="E285" s="1">
        <v>1327</v>
      </c>
      <c r="F285" s="1" t="e">
        <f t="shared" si="13"/>
        <v>#DIV/0!</v>
      </c>
    </row>
    <row r="286" spans="1:6" x14ac:dyDescent="0.25">
      <c r="A286" s="29">
        <v>38</v>
      </c>
      <c r="B286" s="2" t="s">
        <v>60</v>
      </c>
      <c r="C286" s="1">
        <f>C287</f>
        <v>0</v>
      </c>
      <c r="D286" s="1">
        <v>259880</v>
      </c>
      <c r="E286" s="1">
        <v>2489896</v>
      </c>
      <c r="F286" s="1">
        <f t="shared" si="13"/>
        <v>958.09450515622598</v>
      </c>
    </row>
    <row r="287" spans="1:6" x14ac:dyDescent="0.25">
      <c r="A287" s="6">
        <v>3813</v>
      </c>
      <c r="B287" s="2" t="s">
        <v>100</v>
      </c>
      <c r="C287" s="1">
        <v>0</v>
      </c>
      <c r="D287" s="1">
        <v>259880</v>
      </c>
      <c r="E287" s="1">
        <v>2489896</v>
      </c>
      <c r="F287" s="1">
        <f t="shared" si="13"/>
        <v>958.09450515622598</v>
      </c>
    </row>
    <row r="288" spans="1:6" x14ac:dyDescent="0.25">
      <c r="A288" s="29">
        <v>42</v>
      </c>
      <c r="B288" s="2" t="s">
        <v>62</v>
      </c>
      <c r="C288" s="1">
        <f>SUM(C289:C293)</f>
        <v>13500</v>
      </c>
      <c r="D288" s="1">
        <f>SUM(D289:D293)</f>
        <v>0</v>
      </c>
      <c r="E288" s="1">
        <f>SUM(E289:E293)</f>
        <v>8190</v>
      </c>
      <c r="F288" s="1" t="e">
        <f t="shared" si="13"/>
        <v>#DIV/0!</v>
      </c>
    </row>
    <row r="289" spans="1:6" x14ac:dyDescent="0.25">
      <c r="A289" s="6">
        <v>4221</v>
      </c>
      <c r="B289" s="2" t="s">
        <v>64</v>
      </c>
      <c r="C289" s="1">
        <v>3500</v>
      </c>
      <c r="D289" s="1"/>
      <c r="E289" s="1">
        <v>6369</v>
      </c>
      <c r="F289" s="1" t="e">
        <f t="shared" si="13"/>
        <v>#DIV/0!</v>
      </c>
    </row>
    <row r="290" spans="1:6" x14ac:dyDescent="0.25">
      <c r="A290" s="6">
        <v>4222</v>
      </c>
      <c r="B290" s="2" t="s">
        <v>80</v>
      </c>
      <c r="C290" s="1">
        <v>0</v>
      </c>
      <c r="D290" s="1"/>
      <c r="E290" s="1"/>
      <c r="F290" s="1" t="e">
        <f t="shared" si="13"/>
        <v>#DIV/0!</v>
      </c>
    </row>
    <row r="291" spans="1:6" x14ac:dyDescent="0.25">
      <c r="A291" s="6">
        <v>4225</v>
      </c>
      <c r="B291" s="2" t="s">
        <v>101</v>
      </c>
      <c r="C291" s="1">
        <v>10000</v>
      </c>
      <c r="D291" s="1"/>
      <c r="E291" s="1"/>
      <c r="F291" s="1" t="e">
        <f t="shared" si="13"/>
        <v>#DIV/0!</v>
      </c>
    </row>
    <row r="292" spans="1:6" x14ac:dyDescent="0.25">
      <c r="A292" s="6">
        <v>4227</v>
      </c>
      <c r="B292" s="2" t="s">
        <v>67</v>
      </c>
      <c r="C292" s="1">
        <v>0</v>
      </c>
      <c r="D292" s="1"/>
      <c r="E292" s="1">
        <v>1821</v>
      </c>
      <c r="F292" s="1" t="e">
        <f t="shared" si="13"/>
        <v>#DIV/0!</v>
      </c>
    </row>
    <row r="293" spans="1:6" x14ac:dyDescent="0.25">
      <c r="A293" s="6">
        <v>4262</v>
      </c>
      <c r="B293" s="2" t="s">
        <v>83</v>
      </c>
      <c r="C293" s="1">
        <v>0</v>
      </c>
      <c r="D293" s="1"/>
      <c r="E293" s="1"/>
      <c r="F293" s="1" t="e">
        <f t="shared" si="13"/>
        <v>#DIV/0!</v>
      </c>
    </row>
    <row r="294" spans="1:6" x14ac:dyDescent="0.25">
      <c r="A294" s="60" t="s">
        <v>110</v>
      </c>
      <c r="B294" s="61" t="s">
        <v>111</v>
      </c>
      <c r="C294" s="62">
        <f>C295+C329</f>
        <v>584160</v>
      </c>
      <c r="D294" s="62">
        <f t="shared" ref="D294:E294" si="14">D295+D329</f>
        <v>1089266</v>
      </c>
      <c r="E294" s="62">
        <f t="shared" si="14"/>
        <v>222758.19</v>
      </c>
      <c r="F294" s="62">
        <f t="shared" si="13"/>
        <v>20.450302313668104</v>
      </c>
    </row>
    <row r="295" spans="1:6" x14ac:dyDescent="0.25">
      <c r="A295" s="30">
        <v>563</v>
      </c>
      <c r="B295" s="16" t="s">
        <v>112</v>
      </c>
      <c r="C295" s="17">
        <f>C296+C300+C320+C322+C324</f>
        <v>496536</v>
      </c>
      <c r="D295" s="17">
        <f>D296+D300+D320+D322+D324</f>
        <v>1034532</v>
      </c>
      <c r="E295" s="17">
        <f>E296+E300+E320+E322+E324</f>
        <v>222758.19</v>
      </c>
      <c r="F295" s="17">
        <f t="shared" si="13"/>
        <v>21.53226676410203</v>
      </c>
    </row>
    <row r="296" spans="1:6" x14ac:dyDescent="0.25">
      <c r="A296" s="29">
        <v>31</v>
      </c>
      <c r="B296" s="2" t="s">
        <v>22</v>
      </c>
      <c r="C296" s="1">
        <f>SUM(C297:C299)</f>
        <v>0</v>
      </c>
      <c r="D296" s="1">
        <f>SUM(D297:D299)</f>
        <v>0</v>
      </c>
      <c r="E296" s="1">
        <f>SUM(E297:E299)</f>
        <v>2626.82</v>
      </c>
      <c r="F296" s="1" t="e">
        <f t="shared" si="13"/>
        <v>#DIV/0!</v>
      </c>
    </row>
    <row r="297" spans="1:6" x14ac:dyDescent="0.25">
      <c r="A297" s="6">
        <v>3111</v>
      </c>
      <c r="B297" s="2" t="s">
        <v>23</v>
      </c>
      <c r="C297" s="1"/>
      <c r="D297" s="1"/>
      <c r="E297" s="1">
        <v>2254.77</v>
      </c>
      <c r="F297" s="1" t="e">
        <f t="shared" si="13"/>
        <v>#DIV/0!</v>
      </c>
    </row>
    <row r="298" spans="1:6" x14ac:dyDescent="0.25">
      <c r="A298" s="6">
        <v>3121</v>
      </c>
      <c r="B298" s="2" t="s">
        <v>25</v>
      </c>
      <c r="C298" s="1"/>
      <c r="D298" s="1"/>
      <c r="E298" s="1"/>
      <c r="F298" s="1" t="e">
        <f t="shared" si="13"/>
        <v>#DIV/0!</v>
      </c>
    </row>
    <row r="299" spans="1:6" x14ac:dyDescent="0.25">
      <c r="A299" s="6">
        <v>3132</v>
      </c>
      <c r="B299" s="2" t="s">
        <v>85</v>
      </c>
      <c r="C299" s="1"/>
      <c r="D299" s="1"/>
      <c r="E299" s="1">
        <v>372.05</v>
      </c>
      <c r="F299" s="1" t="e">
        <f t="shared" si="13"/>
        <v>#DIV/0!</v>
      </c>
    </row>
    <row r="300" spans="1:6" x14ac:dyDescent="0.25">
      <c r="A300" s="29">
        <v>32</v>
      </c>
      <c r="B300" s="2" t="s">
        <v>28</v>
      </c>
      <c r="C300" s="1">
        <f>SUM(C301:C319)</f>
        <v>3318</v>
      </c>
      <c r="D300" s="1">
        <f>SUM(D301:D319)</f>
        <v>3173</v>
      </c>
      <c r="E300" s="1">
        <f>SUM(E301:E319)</f>
        <v>18681.37</v>
      </c>
      <c r="F300" s="1">
        <f t="shared" si="13"/>
        <v>588.76047904191614</v>
      </c>
    </row>
    <row r="301" spans="1:6" x14ac:dyDescent="0.25">
      <c r="A301" s="6">
        <v>3211</v>
      </c>
      <c r="B301" s="2" t="s">
        <v>37</v>
      </c>
      <c r="C301" s="1"/>
      <c r="D301" s="1"/>
      <c r="E301" s="1">
        <v>351</v>
      </c>
      <c r="F301" s="1" t="e">
        <f t="shared" si="13"/>
        <v>#DIV/0!</v>
      </c>
    </row>
    <row r="302" spans="1:6" x14ac:dyDescent="0.25">
      <c r="A302" s="6">
        <v>3212</v>
      </c>
      <c r="B302" s="2" t="s">
        <v>29</v>
      </c>
      <c r="C302" s="1"/>
      <c r="D302" s="1"/>
      <c r="E302" s="1">
        <v>56.9</v>
      </c>
      <c r="F302" s="1" t="e">
        <f t="shared" si="13"/>
        <v>#DIV/0!</v>
      </c>
    </row>
    <row r="303" spans="1:6" x14ac:dyDescent="0.25">
      <c r="A303" s="6">
        <v>3213</v>
      </c>
      <c r="B303" s="2" t="s">
        <v>38</v>
      </c>
      <c r="C303" s="1"/>
      <c r="D303" s="1"/>
      <c r="E303" s="1"/>
      <c r="F303" s="1" t="e">
        <f t="shared" si="13"/>
        <v>#DIV/0!</v>
      </c>
    </row>
    <row r="304" spans="1:6" x14ac:dyDescent="0.25">
      <c r="A304" s="6">
        <v>3221</v>
      </c>
      <c r="B304" s="2" t="s">
        <v>39</v>
      </c>
      <c r="C304" s="1"/>
      <c r="D304" s="1"/>
      <c r="E304" s="1"/>
      <c r="F304" s="1" t="e">
        <f t="shared" si="13"/>
        <v>#DIV/0!</v>
      </c>
    </row>
    <row r="305" spans="1:6" x14ac:dyDescent="0.25">
      <c r="A305" s="6">
        <v>3222</v>
      </c>
      <c r="B305" s="2" t="s">
        <v>108</v>
      </c>
      <c r="C305" s="1"/>
      <c r="D305" s="1"/>
      <c r="E305" s="1"/>
      <c r="F305" s="1" t="e">
        <f t="shared" si="13"/>
        <v>#DIV/0!</v>
      </c>
    </row>
    <row r="306" spans="1:6" x14ac:dyDescent="0.25">
      <c r="A306" s="6">
        <v>3224</v>
      </c>
      <c r="B306" s="2" t="s">
        <v>113</v>
      </c>
      <c r="C306" s="1"/>
      <c r="D306" s="1"/>
      <c r="E306" s="1"/>
      <c r="F306" s="1" t="e">
        <f t="shared" si="13"/>
        <v>#DIV/0!</v>
      </c>
    </row>
    <row r="307" spans="1:6" x14ac:dyDescent="0.25">
      <c r="A307" s="6">
        <v>3231</v>
      </c>
      <c r="B307" s="2" t="s">
        <v>45</v>
      </c>
      <c r="C307" s="1"/>
      <c r="D307" s="1"/>
      <c r="E307" s="1"/>
      <c r="F307" s="1" t="e">
        <f t="shared" si="13"/>
        <v>#DIV/0!</v>
      </c>
    </row>
    <row r="308" spans="1:6" x14ac:dyDescent="0.25">
      <c r="A308" s="6">
        <v>3232</v>
      </c>
      <c r="B308" s="2" t="s">
        <v>46</v>
      </c>
      <c r="C308" s="1"/>
      <c r="D308" s="1"/>
      <c r="E308" s="1"/>
      <c r="F308" s="1" t="e">
        <f t="shared" si="13"/>
        <v>#DIV/0!</v>
      </c>
    </row>
    <row r="309" spans="1:6" x14ac:dyDescent="0.25">
      <c r="A309" s="6">
        <v>3233</v>
      </c>
      <c r="B309" s="2" t="s">
        <v>47</v>
      </c>
      <c r="C309" s="1"/>
      <c r="D309" s="1"/>
      <c r="E309" s="1"/>
      <c r="F309" s="1" t="e">
        <f t="shared" si="13"/>
        <v>#DIV/0!</v>
      </c>
    </row>
    <row r="310" spans="1:6" x14ac:dyDescent="0.25">
      <c r="A310" s="6">
        <v>3234</v>
      </c>
      <c r="B310" s="2" t="s">
        <v>48</v>
      </c>
      <c r="C310" s="1"/>
      <c r="D310" s="1"/>
      <c r="E310" s="1"/>
      <c r="F310" s="1" t="e">
        <f t="shared" si="13"/>
        <v>#DIV/0!</v>
      </c>
    </row>
    <row r="311" spans="1:6" x14ac:dyDescent="0.25">
      <c r="A311" s="6">
        <v>3235</v>
      </c>
      <c r="B311" s="2" t="s">
        <v>49</v>
      </c>
      <c r="C311" s="1"/>
      <c r="D311" s="1"/>
      <c r="E311" s="1"/>
      <c r="F311" s="1" t="e">
        <f t="shared" ref="F311:F345" si="15">E311/D311*100</f>
        <v>#DIV/0!</v>
      </c>
    </row>
    <row r="312" spans="1:6" x14ac:dyDescent="0.25">
      <c r="A312" s="6">
        <v>3237</v>
      </c>
      <c r="B312" s="2" t="s">
        <v>50</v>
      </c>
      <c r="C312" s="1">
        <v>3318</v>
      </c>
      <c r="D312" s="1">
        <v>3173</v>
      </c>
      <c r="E312" s="1">
        <v>2500</v>
      </c>
      <c r="F312" s="1">
        <f t="shared" si="15"/>
        <v>78.789788843365898</v>
      </c>
    </row>
    <row r="313" spans="1:6" x14ac:dyDescent="0.25">
      <c r="A313" s="6">
        <v>3238</v>
      </c>
      <c r="B313" s="2" t="s">
        <v>51</v>
      </c>
      <c r="C313" s="1"/>
      <c r="D313" s="1"/>
      <c r="E313" s="1"/>
      <c r="F313" s="1" t="e">
        <f t="shared" si="15"/>
        <v>#DIV/0!</v>
      </c>
    </row>
    <row r="314" spans="1:6" x14ac:dyDescent="0.25">
      <c r="A314" s="6">
        <v>3239</v>
      </c>
      <c r="B314" s="2" t="s">
        <v>52</v>
      </c>
      <c r="C314" s="1"/>
      <c r="D314" s="1"/>
      <c r="E314" s="1"/>
      <c r="F314" s="1" t="e">
        <f t="shared" si="15"/>
        <v>#DIV/0!</v>
      </c>
    </row>
    <row r="315" spans="1:6" x14ac:dyDescent="0.25">
      <c r="A315" s="6">
        <v>3241</v>
      </c>
      <c r="B315" s="2" t="s">
        <v>89</v>
      </c>
      <c r="C315" s="1"/>
      <c r="D315" s="1"/>
      <c r="E315" s="1"/>
      <c r="F315" s="1" t="e">
        <f t="shared" si="15"/>
        <v>#DIV/0!</v>
      </c>
    </row>
    <row r="316" spans="1:6" x14ac:dyDescent="0.25">
      <c r="A316" s="6">
        <v>3292</v>
      </c>
      <c r="B316" s="2" t="s">
        <v>54</v>
      </c>
      <c r="C316" s="1"/>
      <c r="D316" s="1"/>
      <c r="E316" s="1"/>
      <c r="F316" s="1" t="e">
        <f t="shared" si="15"/>
        <v>#DIV/0!</v>
      </c>
    </row>
    <row r="317" spans="1:6" x14ac:dyDescent="0.25">
      <c r="A317" s="6">
        <v>3293</v>
      </c>
      <c r="B317" s="2" t="s">
        <v>72</v>
      </c>
      <c r="C317" s="1"/>
      <c r="D317" s="1"/>
      <c r="E317" s="1"/>
      <c r="F317" s="1" t="e">
        <f t="shared" si="15"/>
        <v>#DIV/0!</v>
      </c>
    </row>
    <row r="318" spans="1:6" x14ac:dyDescent="0.25">
      <c r="A318" s="6">
        <v>3295</v>
      </c>
      <c r="B318" s="2" t="s">
        <v>31</v>
      </c>
      <c r="C318" s="1"/>
      <c r="D318" s="1"/>
      <c r="E318" s="1"/>
      <c r="F318" s="1" t="e">
        <f t="shared" si="15"/>
        <v>#DIV/0!</v>
      </c>
    </row>
    <row r="319" spans="1:6" x14ac:dyDescent="0.25">
      <c r="A319" s="6">
        <v>3299</v>
      </c>
      <c r="B319" s="2" t="s">
        <v>56</v>
      </c>
      <c r="C319" s="1"/>
      <c r="D319" s="1"/>
      <c r="E319" s="1">
        <v>15773.47</v>
      </c>
      <c r="F319" s="1" t="e">
        <f t="shared" si="15"/>
        <v>#DIV/0!</v>
      </c>
    </row>
    <row r="320" spans="1:6" x14ac:dyDescent="0.25">
      <c r="A320" s="29">
        <v>36</v>
      </c>
      <c r="B320" s="2" t="s">
        <v>96</v>
      </c>
      <c r="C320" s="1">
        <v>0</v>
      </c>
      <c r="D320" s="1">
        <v>0</v>
      </c>
      <c r="E320" s="1">
        <v>98289</v>
      </c>
      <c r="F320" s="1" t="e">
        <f t="shared" si="15"/>
        <v>#DIV/0!</v>
      </c>
    </row>
    <row r="321" spans="1:6" ht="22.5" x14ac:dyDescent="0.25">
      <c r="A321" s="6">
        <v>3693</v>
      </c>
      <c r="B321" s="25" t="s">
        <v>98</v>
      </c>
      <c r="C321" s="1">
        <v>0</v>
      </c>
      <c r="D321" s="1">
        <v>0</v>
      </c>
      <c r="E321" s="1">
        <v>98289</v>
      </c>
      <c r="F321" s="1" t="e">
        <f t="shared" si="15"/>
        <v>#DIV/0!</v>
      </c>
    </row>
    <row r="322" spans="1:6" x14ac:dyDescent="0.25">
      <c r="A322" s="29">
        <v>38</v>
      </c>
      <c r="B322" s="2" t="s">
        <v>60</v>
      </c>
      <c r="C322" s="1"/>
      <c r="D322" s="1"/>
      <c r="E322" s="1">
        <v>103161</v>
      </c>
      <c r="F322" s="1" t="e">
        <f t="shared" si="15"/>
        <v>#DIV/0!</v>
      </c>
    </row>
    <row r="323" spans="1:6" x14ac:dyDescent="0.25">
      <c r="A323" s="6">
        <v>3813</v>
      </c>
      <c r="B323" s="2" t="s">
        <v>100</v>
      </c>
      <c r="C323" s="1"/>
      <c r="D323" s="1"/>
      <c r="E323" s="1">
        <v>103161.36</v>
      </c>
      <c r="F323" s="1" t="e">
        <f t="shared" si="15"/>
        <v>#DIV/0!</v>
      </c>
    </row>
    <row r="324" spans="1:6" x14ac:dyDescent="0.25">
      <c r="A324" s="29">
        <v>42</v>
      </c>
      <c r="B324" s="2" t="s">
        <v>62</v>
      </c>
      <c r="C324" s="1">
        <f>SUM(C325:C328)</f>
        <v>493218</v>
      </c>
      <c r="D324" s="1">
        <f>SUM(D325:D328)</f>
        <v>1031359</v>
      </c>
      <c r="E324" s="1">
        <f>SUM(E325:E328)</f>
        <v>0</v>
      </c>
      <c r="F324" s="1">
        <f t="shared" si="15"/>
        <v>0</v>
      </c>
    </row>
    <row r="325" spans="1:6" x14ac:dyDescent="0.25">
      <c r="A325" s="6">
        <v>4212</v>
      </c>
      <c r="B325" s="2" t="s">
        <v>79</v>
      </c>
      <c r="C325" s="1"/>
      <c r="D325" s="1"/>
      <c r="E325" s="1"/>
      <c r="F325" s="1" t="e">
        <f t="shared" si="15"/>
        <v>#DIV/0!</v>
      </c>
    </row>
    <row r="326" spans="1:6" x14ac:dyDescent="0.25">
      <c r="A326" s="6">
        <v>4221</v>
      </c>
      <c r="B326" s="2" t="s">
        <v>64</v>
      </c>
      <c r="C326" s="1"/>
      <c r="D326" s="1"/>
      <c r="E326" s="1"/>
      <c r="F326" s="1" t="e">
        <f t="shared" si="15"/>
        <v>#DIV/0!</v>
      </c>
    </row>
    <row r="327" spans="1:6" x14ac:dyDescent="0.25">
      <c r="A327" s="6">
        <v>4224</v>
      </c>
      <c r="B327" s="2" t="s">
        <v>65</v>
      </c>
      <c r="C327" s="1">
        <v>493218</v>
      </c>
      <c r="D327" s="1">
        <v>1031359</v>
      </c>
      <c r="E327" s="1"/>
      <c r="F327" s="1">
        <f t="shared" si="15"/>
        <v>0</v>
      </c>
    </row>
    <row r="328" spans="1:6" x14ac:dyDescent="0.25">
      <c r="A328" s="6">
        <v>4225</v>
      </c>
      <c r="B328" s="2" t="s">
        <v>101</v>
      </c>
      <c r="C328" s="1"/>
      <c r="D328" s="1"/>
      <c r="E328" s="1"/>
      <c r="F328" s="1" t="e">
        <f t="shared" si="15"/>
        <v>#DIV/0!</v>
      </c>
    </row>
    <row r="329" spans="1:6" x14ac:dyDescent="0.25">
      <c r="A329" s="30">
        <v>12</v>
      </c>
      <c r="B329" s="2" t="s">
        <v>6</v>
      </c>
      <c r="C329" s="1">
        <v>87624</v>
      </c>
      <c r="D329" s="1">
        <v>54734</v>
      </c>
      <c r="E329" s="1"/>
      <c r="F329" s="1"/>
    </row>
    <row r="330" spans="1:6" x14ac:dyDescent="0.25">
      <c r="A330" s="29">
        <v>42</v>
      </c>
      <c r="B330" s="2" t="s">
        <v>62</v>
      </c>
      <c r="C330" s="1">
        <v>87624</v>
      </c>
      <c r="D330" s="1"/>
      <c r="E330" s="1"/>
      <c r="F330" s="1"/>
    </row>
    <row r="331" spans="1:6" x14ac:dyDescent="0.25">
      <c r="A331" s="6">
        <v>4224</v>
      </c>
      <c r="B331" s="2" t="s">
        <v>65</v>
      </c>
      <c r="C331" s="1">
        <v>87624</v>
      </c>
      <c r="D331" s="1"/>
      <c r="E331" s="1"/>
      <c r="F331" s="1"/>
    </row>
    <row r="332" spans="1:6" ht="22.5" x14ac:dyDescent="0.25">
      <c r="A332" s="27" t="s">
        <v>114</v>
      </c>
      <c r="B332" s="28" t="s">
        <v>115</v>
      </c>
      <c r="C332" s="62">
        <f>C333+C350</f>
        <v>7000000</v>
      </c>
      <c r="D332" s="62">
        <f t="shared" ref="D332:E332" si="16">D333+D350</f>
        <v>252378</v>
      </c>
      <c r="E332" s="62">
        <f t="shared" si="16"/>
        <v>135645.20000000001</v>
      </c>
      <c r="F332" s="62">
        <f t="shared" si="15"/>
        <v>53.746840057374257</v>
      </c>
    </row>
    <row r="333" spans="1:6" x14ac:dyDescent="0.25">
      <c r="A333" s="30">
        <v>576</v>
      </c>
      <c r="B333" s="16" t="s">
        <v>116</v>
      </c>
      <c r="C333" s="17">
        <f>C334+C344</f>
        <v>7000000</v>
      </c>
      <c r="D333" s="17">
        <f>D334+D344</f>
        <v>0</v>
      </c>
      <c r="E333" s="17">
        <f>E334+E344</f>
        <v>0</v>
      </c>
      <c r="F333" s="17" t="e">
        <f t="shared" si="15"/>
        <v>#DIV/0!</v>
      </c>
    </row>
    <row r="334" spans="1:6" x14ac:dyDescent="0.25">
      <c r="A334" s="29">
        <v>32</v>
      </c>
      <c r="B334" s="2" t="s">
        <v>28</v>
      </c>
      <c r="C334" s="1">
        <f>SUM(C335:C343)</f>
        <v>0</v>
      </c>
      <c r="D334" s="1">
        <f>SUM(D335:D343)</f>
        <v>0</v>
      </c>
      <c r="E334" s="1">
        <f>SUM(E335:E343)</f>
        <v>0</v>
      </c>
      <c r="F334" s="1" t="e">
        <f t="shared" si="15"/>
        <v>#DIV/0!</v>
      </c>
    </row>
    <row r="335" spans="1:6" x14ac:dyDescent="0.25">
      <c r="A335" s="6">
        <v>3223</v>
      </c>
      <c r="B335" s="2" t="s">
        <v>87</v>
      </c>
      <c r="C335" s="1"/>
      <c r="D335" s="1"/>
      <c r="E335" s="1"/>
      <c r="F335" s="1" t="e">
        <f t="shared" si="15"/>
        <v>#DIV/0!</v>
      </c>
    </row>
    <row r="336" spans="1:6" x14ac:dyDescent="0.25">
      <c r="A336" s="6">
        <v>3224</v>
      </c>
      <c r="B336" s="2" t="s">
        <v>113</v>
      </c>
      <c r="C336" s="1"/>
      <c r="D336" s="1"/>
      <c r="E336" s="1"/>
      <c r="F336" s="1" t="e">
        <f t="shared" si="15"/>
        <v>#DIV/0!</v>
      </c>
    </row>
    <row r="337" spans="1:6" x14ac:dyDescent="0.25">
      <c r="A337" s="6">
        <v>3231</v>
      </c>
      <c r="B337" s="2" t="s">
        <v>45</v>
      </c>
      <c r="C337" s="1"/>
      <c r="D337" s="1"/>
      <c r="E337" s="1"/>
      <c r="F337" s="1" t="e">
        <f t="shared" si="15"/>
        <v>#DIV/0!</v>
      </c>
    </row>
    <row r="338" spans="1:6" x14ac:dyDescent="0.25">
      <c r="A338" s="6">
        <v>3232</v>
      </c>
      <c r="B338" s="2" t="s">
        <v>46</v>
      </c>
      <c r="C338" s="1"/>
      <c r="D338" s="1"/>
      <c r="E338" s="1"/>
      <c r="F338" s="1" t="e">
        <f t="shared" si="15"/>
        <v>#DIV/0!</v>
      </c>
    </row>
    <row r="339" spans="1:6" x14ac:dyDescent="0.25">
      <c r="A339" s="6">
        <v>3234</v>
      </c>
      <c r="B339" s="2" t="s">
        <v>48</v>
      </c>
      <c r="C339" s="1"/>
      <c r="D339" s="1"/>
      <c r="E339" s="1"/>
      <c r="F339" s="1" t="e">
        <f t="shared" si="15"/>
        <v>#DIV/0!</v>
      </c>
    </row>
    <row r="340" spans="1:6" x14ac:dyDescent="0.25">
      <c r="A340" s="6">
        <v>3235</v>
      </c>
      <c r="B340" s="2" t="s">
        <v>49</v>
      </c>
      <c r="C340" s="1"/>
      <c r="D340" s="1"/>
      <c r="E340" s="1"/>
      <c r="F340" s="1" t="e">
        <f t="shared" si="15"/>
        <v>#DIV/0!</v>
      </c>
    </row>
    <row r="341" spans="1:6" x14ac:dyDescent="0.25">
      <c r="A341" s="6">
        <v>3237</v>
      </c>
      <c r="B341" s="2" t="s">
        <v>50</v>
      </c>
      <c r="C341" s="1"/>
      <c r="D341" s="1"/>
      <c r="E341" s="1"/>
      <c r="F341" s="1" t="e">
        <f t="shared" si="15"/>
        <v>#DIV/0!</v>
      </c>
    </row>
    <row r="342" spans="1:6" x14ac:dyDescent="0.25">
      <c r="A342" s="6">
        <v>3239</v>
      </c>
      <c r="B342" s="2" t="s">
        <v>52</v>
      </c>
      <c r="C342" s="1"/>
      <c r="D342" s="1"/>
      <c r="E342" s="1"/>
      <c r="F342" s="1" t="e">
        <f t="shared" si="15"/>
        <v>#DIV/0!</v>
      </c>
    </row>
    <row r="343" spans="1:6" x14ac:dyDescent="0.25">
      <c r="A343" s="6">
        <v>3295</v>
      </c>
      <c r="B343" s="2" t="s">
        <v>31</v>
      </c>
      <c r="C343" s="1"/>
      <c r="D343" s="1"/>
      <c r="E343" s="1"/>
      <c r="F343" s="1" t="e">
        <f t="shared" si="15"/>
        <v>#DIV/0!</v>
      </c>
    </row>
    <row r="344" spans="1:6" x14ac:dyDescent="0.25">
      <c r="A344" s="29">
        <v>42</v>
      </c>
      <c r="B344" s="2" t="s">
        <v>62</v>
      </c>
      <c r="C344" s="1">
        <f>SUM(C345:C349)</f>
        <v>7000000</v>
      </c>
      <c r="D344" s="1">
        <f>SUM(D345:D349)</f>
        <v>0</v>
      </c>
      <c r="E344" s="1">
        <f>SUM(E345:E349)</f>
        <v>0</v>
      </c>
      <c r="F344" s="1" t="e">
        <f t="shared" si="15"/>
        <v>#DIV/0!</v>
      </c>
    </row>
    <row r="345" spans="1:6" x14ac:dyDescent="0.25">
      <c r="A345" s="6">
        <v>4212</v>
      </c>
      <c r="B345" s="2" t="s">
        <v>79</v>
      </c>
      <c r="C345" s="1">
        <v>7000000</v>
      </c>
      <c r="D345" s="1"/>
      <c r="E345" s="1"/>
      <c r="F345" s="1" t="e">
        <f t="shared" si="15"/>
        <v>#DIV/0!</v>
      </c>
    </row>
    <row r="346" spans="1:6" x14ac:dyDescent="0.25">
      <c r="A346" s="6">
        <v>4224</v>
      </c>
      <c r="B346" s="2" t="s">
        <v>65</v>
      </c>
      <c r="C346" s="1"/>
      <c r="D346" s="1"/>
      <c r="E346" s="1"/>
      <c r="F346" s="1" t="e">
        <f t="shared" ref="F346:F362" si="17">E346/D346*100</f>
        <v>#DIV/0!</v>
      </c>
    </row>
    <row r="347" spans="1:6" x14ac:dyDescent="0.25">
      <c r="A347" s="6">
        <v>4225</v>
      </c>
      <c r="B347" s="2" t="s">
        <v>101</v>
      </c>
      <c r="C347" s="1"/>
      <c r="D347" s="1"/>
      <c r="E347" s="1"/>
      <c r="F347" s="1" t="e">
        <f t="shared" si="17"/>
        <v>#DIV/0!</v>
      </c>
    </row>
    <row r="348" spans="1:6" x14ac:dyDescent="0.25">
      <c r="A348" s="6">
        <v>4227</v>
      </c>
      <c r="B348" s="2" t="s">
        <v>67</v>
      </c>
      <c r="C348" s="1"/>
      <c r="D348" s="1"/>
      <c r="E348" s="1"/>
      <c r="F348" s="1" t="e">
        <f t="shared" si="17"/>
        <v>#DIV/0!</v>
      </c>
    </row>
    <row r="349" spans="1:6" x14ac:dyDescent="0.25">
      <c r="A349" s="6">
        <v>4262</v>
      </c>
      <c r="B349" s="2" t="s">
        <v>83</v>
      </c>
      <c r="C349" s="1"/>
      <c r="D349" s="1"/>
      <c r="E349" s="1"/>
      <c r="F349" s="1" t="e">
        <f t="shared" si="17"/>
        <v>#DIV/0!</v>
      </c>
    </row>
    <row r="350" spans="1:6" x14ac:dyDescent="0.25">
      <c r="A350" s="30">
        <v>581</v>
      </c>
      <c r="B350" s="2" t="s">
        <v>13</v>
      </c>
      <c r="C350" s="1">
        <f>C351+C355+C363</f>
        <v>0</v>
      </c>
      <c r="D350" s="1">
        <f>D351+D355+D363</f>
        <v>252378</v>
      </c>
      <c r="E350" s="1">
        <f>E351+E355+E363</f>
        <v>135645.20000000001</v>
      </c>
      <c r="F350" s="1">
        <f t="shared" si="17"/>
        <v>53.746840057374257</v>
      </c>
    </row>
    <row r="351" spans="1:6" x14ac:dyDescent="0.25">
      <c r="A351" s="29">
        <v>31</v>
      </c>
      <c r="B351" s="2" t="s">
        <v>22</v>
      </c>
      <c r="C351" s="1">
        <f>SUM(C352:C354)</f>
        <v>0</v>
      </c>
      <c r="D351" s="1">
        <f>SUM(D352:D354)</f>
        <v>0</v>
      </c>
      <c r="E351" s="1">
        <f>SUM(E352:E354)</f>
        <v>63739.199999999997</v>
      </c>
      <c r="F351" s="1" t="e">
        <f t="shared" si="17"/>
        <v>#DIV/0!</v>
      </c>
    </row>
    <row r="352" spans="1:6" x14ac:dyDescent="0.25">
      <c r="A352" s="6">
        <v>3111</v>
      </c>
      <c r="B352" s="2" t="s">
        <v>23</v>
      </c>
      <c r="C352" s="1"/>
      <c r="D352" s="1"/>
      <c r="E352" s="1">
        <v>54844.2</v>
      </c>
      <c r="F352" s="1" t="e">
        <f t="shared" si="17"/>
        <v>#DIV/0!</v>
      </c>
    </row>
    <row r="353" spans="1:6" x14ac:dyDescent="0.25">
      <c r="A353" s="6">
        <v>3121</v>
      </c>
      <c r="B353" s="2" t="s">
        <v>25</v>
      </c>
      <c r="C353" s="1"/>
      <c r="D353" s="1"/>
      <c r="E353" s="1">
        <v>3100</v>
      </c>
      <c r="F353" s="1" t="e">
        <f t="shared" si="17"/>
        <v>#DIV/0!</v>
      </c>
    </row>
    <row r="354" spans="1:6" x14ac:dyDescent="0.25">
      <c r="A354" s="6">
        <v>3132</v>
      </c>
      <c r="B354" s="2" t="s">
        <v>85</v>
      </c>
      <c r="C354" s="1"/>
      <c r="D354" s="1"/>
      <c r="E354" s="1">
        <v>5795</v>
      </c>
      <c r="F354" s="1" t="e">
        <f t="shared" si="17"/>
        <v>#DIV/0!</v>
      </c>
    </row>
    <row r="355" spans="1:6" x14ac:dyDescent="0.25">
      <c r="A355" s="29">
        <v>32</v>
      </c>
      <c r="B355" s="2" t="s">
        <v>28</v>
      </c>
      <c r="C355" s="1">
        <f>SUM(C356:C362)</f>
        <v>0</v>
      </c>
      <c r="D355" s="1">
        <f>SUM(D356:D362)</f>
        <v>0</v>
      </c>
      <c r="E355" s="1">
        <f>SUM(E356:E362)</f>
        <v>59698</v>
      </c>
      <c r="F355" s="1" t="e">
        <f t="shared" si="17"/>
        <v>#DIV/0!</v>
      </c>
    </row>
    <row r="356" spans="1:6" x14ac:dyDescent="0.25">
      <c r="A356" s="6">
        <v>3211</v>
      </c>
      <c r="B356" s="2" t="s">
        <v>37</v>
      </c>
      <c r="C356" s="1"/>
      <c r="D356" s="1"/>
      <c r="E356" s="1">
        <v>12035</v>
      </c>
      <c r="F356" s="1" t="e">
        <f t="shared" si="17"/>
        <v>#DIV/0!</v>
      </c>
    </row>
    <row r="357" spans="1:6" x14ac:dyDescent="0.25">
      <c r="A357" s="6">
        <v>3212</v>
      </c>
      <c r="B357" s="2" t="s">
        <v>29</v>
      </c>
      <c r="C357" s="1"/>
      <c r="D357" s="1"/>
      <c r="E357" s="1">
        <v>3351</v>
      </c>
      <c r="F357" s="1" t="e">
        <f t="shared" si="17"/>
        <v>#DIV/0!</v>
      </c>
    </row>
    <row r="358" spans="1:6" x14ac:dyDescent="0.25">
      <c r="A358" s="6">
        <v>3213</v>
      </c>
      <c r="B358" s="2" t="s">
        <v>38</v>
      </c>
      <c r="C358" s="1"/>
      <c r="D358" s="1"/>
      <c r="E358" s="1">
        <v>2117</v>
      </c>
      <c r="F358" s="1" t="e">
        <f t="shared" si="17"/>
        <v>#DIV/0!</v>
      </c>
    </row>
    <row r="359" spans="1:6" x14ac:dyDescent="0.25">
      <c r="A359" s="6">
        <v>3224</v>
      </c>
      <c r="B359" s="2" t="s">
        <v>113</v>
      </c>
      <c r="C359" s="1"/>
      <c r="D359" s="1"/>
      <c r="E359" s="1">
        <v>22893</v>
      </c>
      <c r="F359" s="1" t="e">
        <f t="shared" si="17"/>
        <v>#DIV/0!</v>
      </c>
    </row>
    <row r="360" spans="1:6" x14ac:dyDescent="0.25">
      <c r="A360" s="6">
        <v>3225</v>
      </c>
      <c r="B360" s="2" t="s">
        <v>109</v>
      </c>
      <c r="C360" s="1"/>
      <c r="D360" s="1"/>
      <c r="E360" s="1">
        <v>436</v>
      </c>
      <c r="F360" s="1" t="e">
        <f t="shared" si="17"/>
        <v>#DIV/0!</v>
      </c>
    </row>
    <row r="361" spans="1:6" x14ac:dyDescent="0.25">
      <c r="A361" s="6">
        <v>3237</v>
      </c>
      <c r="B361" s="2" t="s">
        <v>50</v>
      </c>
      <c r="C361" s="1"/>
      <c r="D361" s="1"/>
      <c r="E361" s="1">
        <v>18750</v>
      </c>
      <c r="F361" s="1" t="e">
        <f t="shared" si="17"/>
        <v>#DIV/0!</v>
      </c>
    </row>
    <row r="362" spans="1:6" x14ac:dyDescent="0.25">
      <c r="A362" s="6">
        <v>3295</v>
      </c>
      <c r="B362" s="2" t="s">
        <v>31</v>
      </c>
      <c r="C362" s="1"/>
      <c r="D362" s="1"/>
      <c r="E362" s="1">
        <v>116</v>
      </c>
      <c r="F362" s="1" t="e">
        <f t="shared" si="17"/>
        <v>#DIV/0!</v>
      </c>
    </row>
    <row r="363" spans="1:6" x14ac:dyDescent="0.25">
      <c r="A363" s="29">
        <v>42</v>
      </c>
      <c r="B363" s="2" t="s">
        <v>62</v>
      </c>
      <c r="C363" s="1">
        <f>SUM(C364:C368)</f>
        <v>0</v>
      </c>
      <c r="D363" s="1">
        <f>SUM(D364:D368)</f>
        <v>252378</v>
      </c>
      <c r="E363" s="1">
        <f>SUM(E364:E368)</f>
        <v>12208</v>
      </c>
      <c r="F363" s="1">
        <f>E363/D363*100</f>
        <v>4.8371886614522657</v>
      </c>
    </row>
    <row r="364" spans="1:6" x14ac:dyDescent="0.25">
      <c r="A364" s="35">
        <v>4212</v>
      </c>
      <c r="B364" s="2" t="s">
        <v>62</v>
      </c>
      <c r="C364" s="1"/>
      <c r="D364" s="1"/>
      <c r="E364" s="1"/>
      <c r="F364" s="1"/>
    </row>
    <row r="365" spans="1:6" x14ac:dyDescent="0.25">
      <c r="A365" s="6">
        <v>4221</v>
      </c>
      <c r="B365" s="2" t="s">
        <v>64</v>
      </c>
      <c r="C365" s="1"/>
      <c r="D365" s="1"/>
      <c r="E365" s="1">
        <v>1834</v>
      </c>
      <c r="F365" s="1" t="e">
        <f>E365/D365*100</f>
        <v>#DIV/0!</v>
      </c>
    </row>
    <row r="366" spans="1:6" x14ac:dyDescent="0.25">
      <c r="A366" s="6">
        <v>4224</v>
      </c>
      <c r="B366" s="2" t="s">
        <v>65</v>
      </c>
      <c r="C366" s="1"/>
      <c r="D366" s="1">
        <v>252378</v>
      </c>
      <c r="E366" s="1">
        <v>7710</v>
      </c>
      <c r="F366" s="1"/>
    </row>
    <row r="367" spans="1:6" x14ac:dyDescent="0.25">
      <c r="A367" s="6">
        <v>4225</v>
      </c>
      <c r="B367" s="2" t="s">
        <v>101</v>
      </c>
      <c r="C367" s="1"/>
      <c r="D367" s="1"/>
      <c r="E367" s="1">
        <v>279</v>
      </c>
      <c r="F367" s="1"/>
    </row>
    <row r="368" spans="1:6" x14ac:dyDescent="0.25">
      <c r="A368" s="6">
        <v>4227</v>
      </c>
      <c r="B368" s="2" t="s">
        <v>67</v>
      </c>
      <c r="C368" s="1"/>
      <c r="D368" s="1"/>
      <c r="E368" s="1">
        <v>2385</v>
      </c>
      <c r="F368" s="1"/>
    </row>
    <row r="369" spans="1:6" x14ac:dyDescent="0.25">
      <c r="A369" s="63" t="s">
        <v>117</v>
      </c>
      <c r="B369" s="61" t="s">
        <v>16</v>
      </c>
      <c r="C369" s="62">
        <f>C370+C375</f>
        <v>10531225</v>
      </c>
      <c r="D369" s="62">
        <f t="shared" ref="D369:E369" si="18">D370+D375</f>
        <v>22377307</v>
      </c>
      <c r="E369" s="62">
        <f t="shared" si="18"/>
        <v>50372569</v>
      </c>
      <c r="F369" s="62">
        <f>E369/D369*100</f>
        <v>225.10559023031681</v>
      </c>
    </row>
    <row r="370" spans="1:6" x14ac:dyDescent="0.25">
      <c r="A370" s="30">
        <v>815</v>
      </c>
      <c r="B370" s="2" t="s">
        <v>16</v>
      </c>
      <c r="C370" s="1">
        <v>10060848</v>
      </c>
      <c r="D370" s="1">
        <v>16020785</v>
      </c>
      <c r="E370" s="1">
        <f>E371+E373</f>
        <v>11884159</v>
      </c>
      <c r="F370" s="1">
        <f>E370/D370*100</f>
        <v>74.179629774695812</v>
      </c>
    </row>
    <row r="371" spans="1:6" x14ac:dyDescent="0.25">
      <c r="A371" s="29">
        <v>42</v>
      </c>
      <c r="B371" s="2" t="s">
        <v>62</v>
      </c>
      <c r="C371" s="1">
        <v>10060848</v>
      </c>
      <c r="D371" s="1">
        <v>16020785</v>
      </c>
      <c r="E371" s="1">
        <v>11827483</v>
      </c>
      <c r="F371" s="1">
        <f>E371/D371*100</f>
        <v>73.825864338108275</v>
      </c>
    </row>
    <row r="372" spans="1:6" x14ac:dyDescent="0.25">
      <c r="A372" s="6">
        <v>4212</v>
      </c>
      <c r="B372" s="2" t="s">
        <v>79</v>
      </c>
      <c r="C372" s="1">
        <v>10060848</v>
      </c>
      <c r="D372" s="1">
        <v>16020785</v>
      </c>
      <c r="E372" s="1">
        <v>11827483</v>
      </c>
      <c r="F372" s="1">
        <f>E372/D372*100</f>
        <v>73.825864338108275</v>
      </c>
    </row>
    <row r="373" spans="1:6" x14ac:dyDescent="0.25">
      <c r="A373" s="29">
        <v>32</v>
      </c>
      <c r="B373" s="2" t="s">
        <v>28</v>
      </c>
      <c r="C373" s="1"/>
      <c r="D373" s="1"/>
      <c r="E373" s="1">
        <v>56676</v>
      </c>
      <c r="F373" s="1" t="e">
        <f t="shared" ref="F373:F374" si="19">E373/D373*100</f>
        <v>#DIV/0!</v>
      </c>
    </row>
    <row r="374" spans="1:6" x14ac:dyDescent="0.25">
      <c r="A374" s="6">
        <v>3235</v>
      </c>
      <c r="B374" s="2" t="s">
        <v>49</v>
      </c>
      <c r="C374" s="1"/>
      <c r="D374" s="1"/>
      <c r="E374" s="1">
        <v>56676</v>
      </c>
      <c r="F374" s="1" t="e">
        <f t="shared" si="19"/>
        <v>#DIV/0!</v>
      </c>
    </row>
    <row r="375" spans="1:6" x14ac:dyDescent="0.25">
      <c r="A375" s="30">
        <v>11</v>
      </c>
      <c r="B375" s="2" t="s">
        <v>5</v>
      </c>
      <c r="C375" s="1">
        <v>470377</v>
      </c>
      <c r="D375" s="1">
        <f>D376+D385</f>
        <v>6356522</v>
      </c>
      <c r="E375" s="1">
        <f>E376++E385</f>
        <v>38488410</v>
      </c>
      <c r="F375" s="1">
        <f>E375/D375*100</f>
        <v>605.494797312115</v>
      </c>
    </row>
    <row r="376" spans="1:6" x14ac:dyDescent="0.25">
      <c r="A376" s="29">
        <v>32</v>
      </c>
      <c r="B376" s="2" t="s">
        <v>28</v>
      </c>
      <c r="C376" s="1"/>
      <c r="D376" s="1">
        <v>1933762</v>
      </c>
      <c r="E376" s="1">
        <f>SUM(E377:E384)</f>
        <v>1585948</v>
      </c>
      <c r="F376" s="1">
        <f t="shared" ref="F376:F387" si="20">E376/D376*100</f>
        <v>82.013608706759157</v>
      </c>
    </row>
    <row r="377" spans="1:6" x14ac:dyDescent="0.25">
      <c r="A377" s="35">
        <v>3221</v>
      </c>
      <c r="B377" s="2" t="s">
        <v>39</v>
      </c>
      <c r="C377" s="1"/>
      <c r="D377" s="1"/>
      <c r="E377" s="1">
        <v>951</v>
      </c>
      <c r="F377" s="1" t="e">
        <f t="shared" si="20"/>
        <v>#DIV/0!</v>
      </c>
    </row>
    <row r="378" spans="1:6" x14ac:dyDescent="0.25">
      <c r="A378" s="35">
        <v>3223</v>
      </c>
      <c r="B378" s="2" t="s">
        <v>87</v>
      </c>
      <c r="C378" s="1"/>
      <c r="D378" s="1"/>
      <c r="E378" s="1">
        <v>185424</v>
      </c>
      <c r="F378" s="1" t="e">
        <f t="shared" si="20"/>
        <v>#DIV/0!</v>
      </c>
    </row>
    <row r="379" spans="1:6" x14ac:dyDescent="0.25">
      <c r="A379" s="35">
        <v>3232</v>
      </c>
      <c r="B379" s="2" t="s">
        <v>46</v>
      </c>
      <c r="C379" s="1"/>
      <c r="D379" s="1"/>
      <c r="E379" s="1">
        <v>71050</v>
      </c>
      <c r="F379" s="1" t="e">
        <f t="shared" si="20"/>
        <v>#DIV/0!</v>
      </c>
    </row>
    <row r="380" spans="1:6" x14ac:dyDescent="0.25">
      <c r="A380" s="35">
        <v>3234</v>
      </c>
      <c r="B380" s="2" t="s">
        <v>48</v>
      </c>
      <c r="C380" s="1"/>
      <c r="D380" s="1"/>
      <c r="E380" s="1">
        <v>32587</v>
      </c>
      <c r="F380" s="1" t="e">
        <f t="shared" si="20"/>
        <v>#DIV/0!</v>
      </c>
    </row>
    <row r="381" spans="1:6" x14ac:dyDescent="0.25">
      <c r="A381" s="35">
        <v>3235</v>
      </c>
      <c r="B381" s="2" t="s">
        <v>49</v>
      </c>
      <c r="C381" s="1"/>
      <c r="D381" s="1">
        <v>1933762</v>
      </c>
      <c r="E381" s="1">
        <v>1255546</v>
      </c>
      <c r="F381" s="1">
        <f t="shared" si="20"/>
        <v>64.927638458093611</v>
      </c>
    </row>
    <row r="382" spans="1:6" x14ac:dyDescent="0.25">
      <c r="A382" s="35">
        <v>3237</v>
      </c>
      <c r="B382" s="2" t="s">
        <v>50</v>
      </c>
      <c r="C382" s="1"/>
      <c r="D382" s="1"/>
      <c r="E382" s="1">
        <v>13167</v>
      </c>
      <c r="F382" s="1" t="e">
        <f t="shared" si="20"/>
        <v>#DIV/0!</v>
      </c>
    </row>
    <row r="383" spans="1:6" x14ac:dyDescent="0.25">
      <c r="A383" s="35">
        <v>3239</v>
      </c>
      <c r="B383" s="2" t="s">
        <v>52</v>
      </c>
      <c r="C383" s="1"/>
      <c r="D383" s="1"/>
      <c r="E383" s="1">
        <v>26676</v>
      </c>
      <c r="F383" s="1" t="e">
        <f t="shared" si="20"/>
        <v>#DIV/0!</v>
      </c>
    </row>
    <row r="384" spans="1:6" x14ac:dyDescent="0.25">
      <c r="A384" s="35">
        <v>3299</v>
      </c>
      <c r="B384" s="2" t="s">
        <v>56</v>
      </c>
      <c r="C384" s="1"/>
      <c r="D384" s="1"/>
      <c r="E384" s="1">
        <v>547</v>
      </c>
      <c r="F384" s="1" t="e">
        <f t="shared" si="20"/>
        <v>#DIV/0!</v>
      </c>
    </row>
    <row r="385" spans="1:6" x14ac:dyDescent="0.25">
      <c r="A385" s="29">
        <v>42</v>
      </c>
      <c r="B385" s="2" t="s">
        <v>62</v>
      </c>
      <c r="C385" s="1">
        <v>470377</v>
      </c>
      <c r="D385" s="1">
        <v>4422760</v>
      </c>
      <c r="E385" s="1">
        <f>E386+E387</f>
        <v>36902462</v>
      </c>
      <c r="F385" s="1">
        <f t="shared" si="20"/>
        <v>834.37631705089132</v>
      </c>
    </row>
    <row r="386" spans="1:6" x14ac:dyDescent="0.25">
      <c r="A386" s="6">
        <v>4212</v>
      </c>
      <c r="B386" s="2" t="s">
        <v>79</v>
      </c>
      <c r="C386" s="1">
        <v>470377</v>
      </c>
      <c r="D386" s="1">
        <v>4422760</v>
      </c>
      <c r="E386" s="1">
        <v>36883594</v>
      </c>
      <c r="F386" s="1">
        <f t="shared" si="20"/>
        <v>833.94970561368928</v>
      </c>
    </row>
    <row r="387" spans="1:6" x14ac:dyDescent="0.25">
      <c r="A387" s="29">
        <v>4227</v>
      </c>
      <c r="B387" s="2" t="s">
        <v>67</v>
      </c>
      <c r="C387" s="1">
        <v>470377</v>
      </c>
      <c r="D387" s="1">
        <v>4422760</v>
      </c>
      <c r="E387" s="1">
        <v>18868</v>
      </c>
      <c r="F387" s="1">
        <f t="shared" si="20"/>
        <v>0.42661143720210909</v>
      </c>
    </row>
  </sheetData>
  <phoneticPr fontId="16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FSB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mzagorac</dc:creator>
  <cp:keywords/>
  <dc:description/>
  <cp:lastModifiedBy>Jelena Brkić</cp:lastModifiedBy>
  <cp:revision/>
  <dcterms:created xsi:type="dcterms:W3CDTF">2022-10-31T10:11:38Z</dcterms:created>
  <dcterms:modified xsi:type="dcterms:W3CDTF">2025-03-31T13:46:57Z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