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ihaljevic\Documents\Završni račun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2425" windowHeight="81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G138" i="9"/>
  <c r="F138" i="9"/>
  <c r="E138" i="9"/>
  <c r="B138" i="9"/>
  <c r="H137" i="9"/>
  <c r="G137" i="9"/>
  <c r="F137" i="9"/>
  <c r="E137" i="9"/>
  <c r="B137" i="9" s="1"/>
  <c r="H136" i="9"/>
  <c r="G136" i="9"/>
  <c r="F136" i="9"/>
  <c r="E136" i="9"/>
  <c r="B136" i="9"/>
  <c r="H135" i="9"/>
  <c r="G135" i="9"/>
  <c r="F135" i="9"/>
  <c r="E135" i="9"/>
  <c r="B135" i="9" s="1"/>
  <c r="H134" i="9"/>
  <c r="G134" i="9"/>
  <c r="F134" i="9"/>
  <c r="E134" i="9"/>
  <c r="B134" i="9"/>
  <c r="H133" i="9"/>
  <c r="G133" i="9"/>
  <c r="F133" i="9"/>
  <c r="E133" i="9"/>
  <c r="B133" i="9" s="1"/>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c r="H73" i="9"/>
  <c r="G73" i="9"/>
  <c r="F73" i="9"/>
  <c r="E73" i="9"/>
  <c r="B73" i="9" s="1"/>
  <c r="H72" i="9"/>
  <c r="G72" i="9"/>
  <c r="F72" i="9"/>
  <c r="E72" i="9"/>
  <c r="B72" i="9"/>
  <c r="H71" i="9"/>
  <c r="G71" i="9"/>
  <c r="F71" i="9"/>
  <c r="E71" i="9"/>
  <c r="B71" i="9" s="1"/>
  <c r="H70" i="9"/>
  <c r="E70" i="9" s="1"/>
  <c r="B70" i="9" s="1"/>
  <c r="G70" i="9"/>
  <c r="F70" i="9"/>
  <c r="H69" i="9"/>
  <c r="E69" i="9" s="1"/>
  <c r="B69" i="9" s="1"/>
  <c r="G69" i="9"/>
  <c r="F69" i="9"/>
  <c r="H68" i="9"/>
  <c r="E68" i="9" s="1"/>
  <c r="B68" i="9" s="1"/>
  <c r="G68" i="9"/>
  <c r="F68" i="9"/>
  <c r="H67" i="9"/>
  <c r="E67" i="9" s="1"/>
  <c r="B67" i="9" s="1"/>
  <c r="G67" i="9"/>
  <c r="F67" i="9"/>
  <c r="H66" i="9"/>
  <c r="G66" i="9"/>
  <c r="F66" i="9"/>
  <c r="E66" i="9"/>
  <c r="B66" i="9" s="1"/>
  <c r="H65" i="9"/>
  <c r="E65" i="9" s="1"/>
  <c r="B65" i="9" s="1"/>
  <c r="G65" i="9"/>
  <c r="F65" i="9"/>
  <c r="H64" i="9"/>
  <c r="G64" i="9"/>
  <c r="F64" i="9"/>
  <c r="E64" i="9"/>
  <c r="B64" i="9"/>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s="1"/>
  <c r="H49" i="9"/>
  <c r="G49" i="9"/>
  <c r="F49" i="9"/>
  <c r="E49" i="9"/>
  <c r="B49" i="9"/>
  <c r="H48" i="9"/>
  <c r="G48" i="9"/>
  <c r="F48" i="9"/>
  <c r="E48" i="9"/>
  <c r="B48" i="9" s="1"/>
  <c r="H47" i="9"/>
  <c r="G47" i="9"/>
  <c r="F47" i="9"/>
  <c r="E47" i="9"/>
  <c r="B47" i="9" s="1"/>
  <c r="H46" i="9"/>
  <c r="G46" i="9"/>
  <c r="F46" i="9"/>
  <c r="E46" i="9"/>
  <c r="B46" i="9" s="1"/>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I36" i="3" s="1"/>
  <c r="D95" i="8"/>
  <c r="D90" i="8"/>
  <c r="C1565" i="1" s="1"/>
  <c r="H1565" i="1" s="1"/>
  <c r="D85" i="8"/>
  <c r="D80" i="8"/>
  <c r="C1555" i="1" s="1"/>
  <c r="H1555" i="1" s="1"/>
  <c r="D75" i="8"/>
  <c r="D70" i="8"/>
  <c r="C1545" i="1" s="1"/>
  <c r="H1545" i="1" s="1"/>
  <c r="D65" i="8"/>
  <c r="D60" i="8"/>
  <c r="C1535" i="1" s="1"/>
  <c r="H1535" i="1" s="1"/>
  <c r="D55" i="8"/>
  <c r="D50" i="8"/>
  <c r="D49" i="8" s="1"/>
  <c r="C1524" i="1" s="1"/>
  <c r="D44" i="8"/>
  <c r="D36" i="8"/>
  <c r="D26" i="8"/>
  <c r="D24" i="8" s="1"/>
  <c r="D18" i="8"/>
  <c r="D8" i="8"/>
  <c r="D6" i="8"/>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416" i="1" s="1"/>
  <c r="D122" i="6"/>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383" i="1"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F249" i="5"/>
  <c r="F248" i="5"/>
  <c r="F247" i="5"/>
  <c r="E246" i="5"/>
  <c r="D246" i="5"/>
  <c r="D245" i="5"/>
  <c r="F244" i="5"/>
  <c r="F243" i="5"/>
  <c r="E242" i="5"/>
  <c r="D242" i="5"/>
  <c r="F242" i="5" s="1"/>
  <c r="F241" i="5"/>
  <c r="F240" i="5"/>
  <c r="E239" i="5"/>
  <c r="D239" i="5"/>
  <c r="D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7" i="9" s="1"/>
  <c r="D180" i="5"/>
  <c r="F180" i="5" s="1"/>
  <c r="F179" i="5"/>
  <c r="F178" i="5"/>
  <c r="D177" i="5"/>
  <c r="C1154" i="1" s="1"/>
  <c r="H1154" i="1" s="1"/>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E119" i="5"/>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1065" i="1" s="1"/>
  <c r="F86" i="5"/>
  <c r="F85" i="5"/>
  <c r="F84" i="5"/>
  <c r="F83" i="5"/>
  <c r="F82" i="5"/>
  <c r="F81" i="5"/>
  <c r="F80" i="5"/>
  <c r="E79" i="5"/>
  <c r="D79" i="5"/>
  <c r="F79" i="5" s="1"/>
  <c r="D78" i="5"/>
  <c r="C1056" i="1" s="1"/>
  <c r="F77" i="5"/>
  <c r="F76" i="5"/>
  <c r="F75" i="5"/>
  <c r="F74" i="5"/>
  <c r="F73" i="5"/>
  <c r="F72" i="5"/>
  <c r="F71" i="5"/>
  <c r="E70" i="5"/>
  <c r="D70" i="5"/>
  <c r="D69" i="5" s="1"/>
  <c r="E69" i="5"/>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D580" i="4" s="1"/>
  <c r="F58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86" i="1" s="1"/>
  <c r="D391" i="4"/>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D363" i="4" s="1"/>
  <c r="F368" i="4"/>
  <c r="F367" i="4"/>
  <c r="F366" i="4"/>
  <c r="F365" i="4"/>
  <c r="E364" i="4"/>
  <c r="D364" i="4"/>
  <c r="F362" i="4"/>
  <c r="F361" i="4"/>
  <c r="F360" i="4"/>
  <c r="F359" i="4"/>
  <c r="F358" i="4"/>
  <c r="F357" i="4"/>
  <c r="E356" i="4"/>
  <c r="D356" i="4"/>
  <c r="F356" i="4" s="1"/>
  <c r="F355" i="4"/>
  <c r="F354" i="4"/>
  <c r="F353" i="4"/>
  <c r="E352" i="4"/>
  <c r="E351" i="4" s="1"/>
  <c r="D352" i="4"/>
  <c r="F352" i="4" s="1"/>
  <c r="F351" i="4"/>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D311" i="4" s="1"/>
  <c r="F316" i="4"/>
  <c r="F315" i="4"/>
  <c r="F314" i="4"/>
  <c r="F313" i="4"/>
  <c r="E312" i="4"/>
  <c r="D307" i="1" s="1"/>
  <c r="D312" i="4"/>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D263" i="4" s="1"/>
  <c r="E263" i="4"/>
  <c r="D259" i="1"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6"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D163" i="4" s="1"/>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0" i="1" s="1"/>
  <c r="D134" i="4"/>
  <c r="D133" i="4" s="1"/>
  <c r="E133" i="4"/>
  <c r="D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D106" i="4" s="1"/>
  <c r="F106" i="4" s="1"/>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E50" i="4" s="1"/>
  <c r="D51" i="4"/>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D7" i="4" s="1"/>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4" i="1"/>
  <c r="G1563" i="1"/>
  <c r="C1563" i="1"/>
  <c r="H1563" i="1" s="1"/>
  <c r="C1562" i="1"/>
  <c r="G1561" i="1"/>
  <c r="C1561" i="1"/>
  <c r="H1561" i="1" s="1"/>
  <c r="C1560" i="1"/>
  <c r="G1559" i="1"/>
  <c r="C1559" i="1"/>
  <c r="H1559" i="1" s="1"/>
  <c r="C1558" i="1"/>
  <c r="G1557" i="1"/>
  <c r="C1557" i="1"/>
  <c r="H1557" i="1" s="1"/>
  <c r="C1556" i="1"/>
  <c r="G1555" i="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4" i="1"/>
  <c r="G1543" i="1"/>
  <c r="C1543" i="1"/>
  <c r="H1543" i="1" s="1"/>
  <c r="C1542" i="1"/>
  <c r="G1541" i="1"/>
  <c r="C1541" i="1"/>
  <c r="H1541" i="1" s="1"/>
  <c r="C1540" i="1"/>
  <c r="G1539" i="1"/>
  <c r="C1539" i="1"/>
  <c r="H1539" i="1" s="1"/>
  <c r="C1538" i="1"/>
  <c r="G1537" i="1"/>
  <c r="C1537" i="1"/>
  <c r="H1537" i="1" s="1"/>
  <c r="C1536" i="1"/>
  <c r="G1535" i="1"/>
  <c r="H1534" i="1"/>
  <c r="C1534" i="1"/>
  <c r="G1534" i="1" s="1"/>
  <c r="G1533" i="1"/>
  <c r="C1533" i="1"/>
  <c r="H1533" i="1" s="1"/>
  <c r="H1532" i="1"/>
  <c r="C1532" i="1"/>
  <c r="G1532" i="1" s="1"/>
  <c r="G1531" i="1"/>
  <c r="C1531" i="1"/>
  <c r="H1531" i="1" s="1"/>
  <c r="H1530" i="1"/>
  <c r="C1530" i="1"/>
  <c r="G1530" i="1" s="1"/>
  <c r="G1529" i="1"/>
  <c r="C1529" i="1"/>
  <c r="H1529" i="1" s="1"/>
  <c r="H1528" i="1"/>
  <c r="C1528" i="1"/>
  <c r="G1528" i="1" s="1"/>
  <c r="H1527" i="1"/>
  <c r="C1527" i="1"/>
  <c r="G1527" i="1" s="1"/>
  <c r="G1526" i="1"/>
  <c r="C1526" i="1"/>
  <c r="H1526" i="1" s="1"/>
  <c r="H1525" i="1"/>
  <c r="C1525" i="1"/>
  <c r="G1525" i="1" s="1"/>
  <c r="H1523" i="1"/>
  <c r="C1523" i="1"/>
  <c r="G1523" i="1" s="1"/>
  <c r="G1522" i="1"/>
  <c r="C1522" i="1"/>
  <c r="H1522" i="1" s="1"/>
  <c r="H1521" i="1"/>
  <c r="C1521" i="1"/>
  <c r="G1521" i="1" s="1"/>
  <c r="G1520" i="1"/>
  <c r="C1520" i="1"/>
  <c r="H1520" i="1" s="1"/>
  <c r="H1519" i="1"/>
  <c r="C1519" i="1"/>
  <c r="G1519" i="1" s="1"/>
  <c r="G1516" i="1"/>
  <c r="C1516" i="1"/>
  <c r="H1516" i="1" s="1"/>
  <c r="C1515" i="1"/>
  <c r="G1514" i="1"/>
  <c r="C1514" i="1"/>
  <c r="H1514" i="1" s="1"/>
  <c r="C1513" i="1"/>
  <c r="G1512" i="1"/>
  <c r="C1512" i="1"/>
  <c r="H1512" i="1" s="1"/>
  <c r="C1511" i="1"/>
  <c r="C1510" i="1"/>
  <c r="H1510" i="1" s="1"/>
  <c r="C1509" i="1"/>
  <c r="G1508" i="1"/>
  <c r="C1508" i="1"/>
  <c r="H1508" i="1" s="1"/>
  <c r="C1507" i="1"/>
  <c r="G1506" i="1"/>
  <c r="C1506" i="1"/>
  <c r="H1506" i="1" s="1"/>
  <c r="C1505" i="1"/>
  <c r="G1504" i="1"/>
  <c r="C1504" i="1"/>
  <c r="H1504" i="1" s="1"/>
  <c r="C1503" i="1"/>
  <c r="C1502" i="1"/>
  <c r="H1502" i="1" s="1"/>
  <c r="C1501" i="1"/>
  <c r="G1500" i="1"/>
  <c r="C1500" i="1"/>
  <c r="H1500" i="1" s="1"/>
  <c r="C1499" i="1"/>
  <c r="G1498" i="1"/>
  <c r="C1498" i="1"/>
  <c r="H1498" i="1" s="1"/>
  <c r="C1497" i="1"/>
  <c r="G1496" i="1"/>
  <c r="C1496" i="1"/>
  <c r="H1496" i="1" s="1"/>
  <c r="C1495" i="1"/>
  <c r="G1494" i="1"/>
  <c r="C1494" i="1"/>
  <c r="H1494" i="1" s="1"/>
  <c r="C1493" i="1"/>
  <c r="G1492" i="1"/>
  <c r="C1492" i="1"/>
  <c r="H1492" i="1" s="1"/>
  <c r="C1491" i="1"/>
  <c r="G1490" i="1"/>
  <c r="C1490" i="1"/>
  <c r="H1490" i="1" s="1"/>
  <c r="C1489" i="1"/>
  <c r="G1488" i="1"/>
  <c r="C1488" i="1"/>
  <c r="H1488" i="1" s="1"/>
  <c r="C1487" i="1"/>
  <c r="C1486" i="1"/>
  <c r="H1486" i="1" s="1"/>
  <c r="C1485" i="1"/>
  <c r="C1484" i="1"/>
  <c r="H1484" i="1" s="1"/>
  <c r="C1483" i="1"/>
  <c r="G1482" i="1"/>
  <c r="C1482" i="1"/>
  <c r="H1482" i="1" s="1"/>
  <c r="C1480" i="1"/>
  <c r="G1480" i="1" s="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C1474" i="1"/>
  <c r="J1473" i="1"/>
  <c r="D1473" i="1"/>
  <c r="H1473" i="1" s="1"/>
  <c r="C1473" i="1"/>
  <c r="D1472" i="1"/>
  <c r="C1472" i="1"/>
  <c r="J1471" i="1"/>
  <c r="D1471" i="1"/>
  <c r="H1471" i="1" s="1"/>
  <c r="C1471" i="1"/>
  <c r="H1470" i="1"/>
  <c r="D1470" i="1"/>
  <c r="C1470" i="1"/>
  <c r="G1470" i="1" s="1"/>
  <c r="D1469" i="1"/>
  <c r="H1469" i="1" s="1"/>
  <c r="C1469" i="1"/>
  <c r="J1468" i="1"/>
  <c r="D1468" i="1"/>
  <c r="H1468" i="1" s="1"/>
  <c r="C1468" i="1"/>
  <c r="D1467" i="1"/>
  <c r="C1467" i="1"/>
  <c r="J1466" i="1"/>
  <c r="D1466" i="1"/>
  <c r="H1466" i="1" s="1"/>
  <c r="C1466" i="1"/>
  <c r="D1465" i="1"/>
  <c r="C1465" i="1"/>
  <c r="J1464" i="1"/>
  <c r="D1464" i="1"/>
  <c r="H1464" i="1" s="1"/>
  <c r="C1464" i="1"/>
  <c r="D1463" i="1"/>
  <c r="C1463" i="1"/>
  <c r="J1462"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G1456" i="1" s="1"/>
  <c r="H1455" i="1"/>
  <c r="D1455" i="1"/>
  <c r="J1455" i="1" s="1"/>
  <c r="C1455" i="1"/>
  <c r="G1455" i="1" s="1"/>
  <c r="I1455" i="1" s="1"/>
  <c r="D1454" i="1"/>
  <c r="H1454" i="1" s="1"/>
  <c r="C1454" i="1"/>
  <c r="D1453" i="1"/>
  <c r="C1453" i="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G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C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H1226" i="1" s="1"/>
  <c r="D1225" i="1"/>
  <c r="C1225" i="1"/>
  <c r="H1225" i="1" s="1"/>
  <c r="D1224" i="1"/>
  <c r="C1224" i="1"/>
  <c r="C1223" i="1"/>
  <c r="C1222" i="1"/>
  <c r="D1221" i="1"/>
  <c r="C1221" i="1"/>
  <c r="H1221" i="1" s="1"/>
  <c r="D1220" i="1"/>
  <c r="C1220" i="1"/>
  <c r="H1220" i="1" s="1"/>
  <c r="C1219" i="1"/>
  <c r="D1218" i="1"/>
  <c r="C1218" i="1"/>
  <c r="H1218" i="1" s="1"/>
  <c r="D1217" i="1"/>
  <c r="C1217" i="1"/>
  <c r="D1216" i="1"/>
  <c r="C1216" i="1"/>
  <c r="C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C1175" i="1"/>
  <c r="D1174" i="1"/>
  <c r="C1174" i="1"/>
  <c r="H1174" i="1" s="1"/>
  <c r="D1173" i="1"/>
  <c r="C1173" i="1"/>
  <c r="H1173" i="1" s="1"/>
  <c r="D1172" i="1"/>
  <c r="C1172" i="1"/>
  <c r="H1172" i="1" s="1"/>
  <c r="D1171" i="1"/>
  <c r="C1171" i="1"/>
  <c r="H1171" i="1" s="1"/>
  <c r="D1170" i="1"/>
  <c r="C1170" i="1"/>
  <c r="H1170" i="1" s="1"/>
  <c r="D1169" i="1"/>
  <c r="C1169" i="1"/>
  <c r="H1169" i="1" s="1"/>
  <c r="D1168"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D1143" i="1"/>
  <c r="C1143" i="1"/>
  <c r="H1143" i="1" s="1"/>
  <c r="C1142" i="1"/>
  <c r="D1141" i="1"/>
  <c r="C1141" i="1"/>
  <c r="D1140" i="1"/>
  <c r="C1140" i="1"/>
  <c r="D1139" i="1"/>
  <c r="C1139" i="1"/>
  <c r="D1138" i="1"/>
  <c r="C1138" i="1"/>
  <c r="H1138" i="1" s="1"/>
  <c r="D1137" i="1"/>
  <c r="C1137" i="1"/>
  <c r="H1137" i="1" s="1"/>
  <c r="D1136" i="1"/>
  <c r="C1136" i="1"/>
  <c r="H1136" i="1" s="1"/>
  <c r="D1135" i="1"/>
  <c r="C1135" i="1"/>
  <c r="D1134" i="1"/>
  <c r="C1134" i="1"/>
  <c r="D1133" i="1"/>
  <c r="C1133" i="1"/>
  <c r="D1132" i="1"/>
  <c r="C1132" i="1"/>
  <c r="D1131" i="1"/>
  <c r="C1131" i="1"/>
  <c r="D1130" i="1"/>
  <c r="C1130" i="1"/>
  <c r="D1129" i="1"/>
  <c r="C1129" i="1"/>
  <c r="D1128" i="1"/>
  <c r="C1128" i="1"/>
  <c r="C1127" i="1"/>
  <c r="D1126" i="1"/>
  <c r="C1126" i="1"/>
  <c r="H1126" i="1" s="1"/>
  <c r="D1125" i="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C1113"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D1055" i="1"/>
  <c r="C1055" i="1"/>
  <c r="H1055" i="1" s="1"/>
  <c r="D1054" i="1"/>
  <c r="C1054" i="1"/>
  <c r="D1053" i="1"/>
  <c r="C1053" i="1"/>
  <c r="H1053" i="1" s="1"/>
  <c r="D1052" i="1"/>
  <c r="C1052" i="1"/>
  <c r="H1052" i="1" s="1"/>
  <c r="D1051" i="1"/>
  <c r="C1051" i="1"/>
  <c r="H1051" i="1" s="1"/>
  <c r="D1050" i="1"/>
  <c r="C1050" i="1"/>
  <c r="H1050" i="1" s="1"/>
  <c r="D1049" i="1"/>
  <c r="C1049" i="1"/>
  <c r="H1049" i="1" s="1"/>
  <c r="D1048" i="1"/>
  <c r="C1048" i="1"/>
  <c r="H1048" i="1" s="1"/>
  <c r="D1047" i="1"/>
  <c r="C1047" i="1"/>
  <c r="D1045" i="1"/>
  <c r="C1045" i="1"/>
  <c r="H1045" i="1" s="1"/>
  <c r="D1044" i="1"/>
  <c r="C1044" i="1"/>
  <c r="H1044" i="1" s="1"/>
  <c r="D1043" i="1"/>
  <c r="C1043" i="1"/>
  <c r="H1043" i="1" s="1"/>
  <c r="D1042" i="1"/>
  <c r="C1042" i="1"/>
  <c r="H1042" i="1" s="1"/>
  <c r="C1041" i="1"/>
  <c r="D1040" i="1"/>
  <c r="C1040" i="1"/>
  <c r="H1040" i="1" s="1"/>
  <c r="D1039" i="1"/>
  <c r="C1039" i="1"/>
  <c r="H1039" i="1" s="1"/>
  <c r="D1038" i="1"/>
  <c r="C1038" i="1"/>
  <c r="H1038" i="1" s="1"/>
  <c r="D1037" i="1"/>
  <c r="C1037" i="1"/>
  <c r="H1037" i="1" s="1"/>
  <c r="D1036" i="1"/>
  <c r="C1036" i="1"/>
  <c r="H1036" i="1" s="1"/>
  <c r="D1035" i="1"/>
  <c r="C1035" i="1"/>
  <c r="H1035" i="1" s="1"/>
  <c r="C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D1017" i="1"/>
  <c r="C1017" i="1"/>
  <c r="D1016" i="1"/>
  <c r="C1016" i="1"/>
  <c r="H1016" i="1" s="1"/>
  <c r="D1015" i="1"/>
  <c r="C1015" i="1"/>
  <c r="H1015" i="1" s="1"/>
  <c r="D1014" i="1"/>
  <c r="C1014" i="1"/>
  <c r="G1013" i="1"/>
  <c r="C1013" i="1"/>
  <c r="H1013" i="1" s="1"/>
  <c r="D1012" i="1"/>
  <c r="C1012" i="1"/>
  <c r="D1011" i="1"/>
  <c r="C1011" i="1"/>
  <c r="H1011" i="1" s="1"/>
  <c r="D1010" i="1"/>
  <c r="C1010" i="1"/>
  <c r="H1010" i="1" s="1"/>
  <c r="D1009" i="1"/>
  <c r="C1009" i="1"/>
  <c r="H1009" i="1" s="1"/>
  <c r="D1008" i="1"/>
  <c r="C1008" i="1"/>
  <c r="D1007" i="1"/>
  <c r="C1007" i="1"/>
  <c r="D1006" i="1"/>
  <c r="C1006" i="1"/>
  <c r="D1005" i="1"/>
  <c r="C1005" i="1"/>
  <c r="H1005" i="1" s="1"/>
  <c r="D1004" i="1"/>
  <c r="C1004" i="1"/>
  <c r="D1003" i="1"/>
  <c r="C1003" i="1"/>
  <c r="H1003" i="1" s="1"/>
  <c r="D1002" i="1"/>
  <c r="C1002" i="1"/>
  <c r="D1001" i="1"/>
  <c r="C1001" i="1"/>
  <c r="D1000" i="1"/>
  <c r="C1000" i="1"/>
  <c r="D999" i="1"/>
  <c r="C999" i="1"/>
  <c r="D998" i="1"/>
  <c r="C998" i="1"/>
  <c r="H998" i="1" s="1"/>
  <c r="C997" i="1"/>
  <c r="D996" i="1"/>
  <c r="C996" i="1"/>
  <c r="H996" i="1" s="1"/>
  <c r="D995" i="1"/>
  <c r="C995" i="1"/>
  <c r="D994" i="1"/>
  <c r="C994" i="1"/>
  <c r="H994" i="1" s="1"/>
  <c r="D993" i="1"/>
  <c r="C993" i="1"/>
  <c r="H993" i="1" s="1"/>
  <c r="D992" i="1"/>
  <c r="C992" i="1"/>
  <c r="C991" i="1"/>
  <c r="C990" i="1"/>
  <c r="D989" i="1"/>
  <c r="C989" i="1"/>
  <c r="D988" i="1"/>
  <c r="C988" i="1"/>
  <c r="D987" i="1"/>
  <c r="C987" i="1"/>
  <c r="D986" i="1"/>
  <c r="C986" i="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H715" i="1" s="1"/>
  <c r="D714" i="1"/>
  <c r="C714" i="1"/>
  <c r="H714" i="1" s="1"/>
  <c r="D713" i="1"/>
  <c r="C713" i="1"/>
  <c r="D712" i="1"/>
  <c r="C712" i="1"/>
  <c r="H712" i="1" s="1"/>
  <c r="D711" i="1"/>
  <c r="C711" i="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D643" i="1"/>
  <c r="C643" i="1"/>
  <c r="D642" i="1"/>
  <c r="C642" i="1"/>
  <c r="D641" i="1"/>
  <c r="C641" i="1"/>
  <c r="C638" i="1"/>
  <c r="C637" i="1"/>
  <c r="H637" i="1" s="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C565" i="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C529" i="1"/>
  <c r="D528" i="1"/>
  <c r="C528" i="1"/>
  <c r="H528" i="1" s="1"/>
  <c r="D527" i="1"/>
  <c r="C527" i="1"/>
  <c r="H527" i="1" s="1"/>
  <c r="D526" i="1"/>
  <c r="C526" i="1"/>
  <c r="H526" i="1" s="1"/>
  <c r="D525" i="1"/>
  <c r="C525" i="1"/>
  <c r="H525" i="1" s="1"/>
  <c r="D524" i="1"/>
  <c r="C524" i="1"/>
  <c r="H524" i="1" s="1"/>
  <c r="C523" i="1"/>
  <c r="D521" i="1"/>
  <c r="C521" i="1"/>
  <c r="H521" i="1" s="1"/>
  <c r="D520" i="1"/>
  <c r="C520" i="1"/>
  <c r="H520" i="1" s="1"/>
  <c r="C519" i="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C479" i="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C386" i="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C373" i="1"/>
  <c r="H373" i="1" s="1"/>
  <c r="D372" i="1"/>
  <c r="C372" i="1"/>
  <c r="H372" i="1" s="1"/>
  <c r="D371" i="1"/>
  <c r="C371" i="1"/>
  <c r="D370" i="1"/>
  <c r="C370" i="1"/>
  <c r="D369" i="1"/>
  <c r="C369" i="1"/>
  <c r="D368" i="1"/>
  <c r="C368" i="1"/>
  <c r="D367" i="1"/>
  <c r="C367" i="1"/>
  <c r="H367" i="1" s="1"/>
  <c r="D366" i="1"/>
  <c r="C366" i="1"/>
  <c r="D365" i="1"/>
  <c r="C365" i="1"/>
  <c r="D364" i="1"/>
  <c r="C364" i="1"/>
  <c r="D363" i="1"/>
  <c r="C363" i="1"/>
  <c r="H363" i="1" s="1"/>
  <c r="D362" i="1"/>
  <c r="C362" i="1"/>
  <c r="H362" i="1" s="1"/>
  <c r="D361" i="1"/>
  <c r="C361" i="1"/>
  <c r="D360" i="1"/>
  <c r="C360" i="1"/>
  <c r="H360" i="1" s="1"/>
  <c r="D359" i="1"/>
  <c r="C359"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C307" i="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C260" i="1"/>
  <c r="C259" i="1"/>
  <c r="D258" i="1"/>
  <c r="C258" i="1"/>
  <c r="H258" i="1" s="1"/>
  <c r="D257" i="1"/>
  <c r="C257" i="1"/>
  <c r="H257" i="1" s="1"/>
  <c r="D256" i="1"/>
  <c r="C256" i="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D207" i="1"/>
  <c r="C207" i="1"/>
  <c r="D206" i="1"/>
  <c r="C206" i="1"/>
  <c r="D205" i="1"/>
  <c r="C205" i="1"/>
  <c r="H205" i="1" s="1"/>
  <c r="D204" i="1"/>
  <c r="C204" i="1"/>
  <c r="H204" i="1" s="1"/>
  <c r="D203" i="1"/>
  <c r="C203" i="1"/>
  <c r="H203" i="1" s="1"/>
  <c r="D202" i="1"/>
  <c r="C202" i="1"/>
  <c r="H202" i="1" s="1"/>
  <c r="D201" i="1"/>
  <c r="C201" i="1"/>
  <c r="D200" i="1"/>
  <c r="C200" i="1"/>
  <c r="H200" i="1" s="1"/>
  <c r="D199" i="1"/>
  <c r="C199" i="1"/>
  <c r="H199" i="1" s="1"/>
  <c r="D198" i="1"/>
  <c r="C198" i="1"/>
  <c r="D197" i="1"/>
  <c r="C197" i="1"/>
  <c r="H197" i="1" s="1"/>
  <c r="D196" i="1"/>
  <c r="C196" i="1"/>
  <c r="H196" i="1" s="1"/>
  <c r="D195" i="1"/>
  <c r="C195" i="1"/>
  <c r="H195" i="1" s="1"/>
  <c r="D194" i="1"/>
  <c r="C194" i="1"/>
  <c r="H194" i="1" s="1"/>
  <c r="D193" i="1"/>
  <c r="C193" i="1"/>
  <c r="H193" i="1" s="1"/>
  <c r="D192" i="1"/>
  <c r="C192" i="1"/>
  <c r="D191" i="1"/>
  <c r="C191" i="1"/>
  <c r="D190" i="1"/>
  <c r="C190" i="1"/>
  <c r="D189" i="1"/>
  <c r="C189" i="1"/>
  <c r="D188" i="1"/>
  <c r="C188" i="1"/>
  <c r="D187" i="1"/>
  <c r="C187" i="1"/>
  <c r="D186" i="1"/>
  <c r="C186" i="1"/>
  <c r="D185" i="1"/>
  <c r="C185" i="1"/>
  <c r="H185" i="1" s="1"/>
  <c r="D184" i="1"/>
  <c r="C184" i="1"/>
  <c r="D183" i="1"/>
  <c r="C183" i="1"/>
  <c r="D182" i="1"/>
  <c r="C182" i="1"/>
  <c r="D181" i="1"/>
  <c r="C181" i="1"/>
  <c r="D180" i="1"/>
  <c r="C180" i="1"/>
  <c r="D179" i="1"/>
  <c r="C179" i="1"/>
  <c r="H179" i="1" s="1"/>
  <c r="D178" i="1"/>
  <c r="C178" i="1"/>
  <c r="D177" i="1"/>
  <c r="C177" i="1"/>
  <c r="D176" i="1"/>
  <c r="C176" i="1"/>
  <c r="D175" i="1"/>
  <c r="C175" i="1"/>
  <c r="D174" i="1"/>
  <c r="C174" i="1"/>
  <c r="C173" i="1"/>
  <c r="D172" i="1"/>
  <c r="C172" i="1"/>
  <c r="H172" i="1" s="1"/>
  <c r="D171" i="1"/>
  <c r="C171" i="1"/>
  <c r="H171" i="1" s="1"/>
  <c r="D170" i="1"/>
  <c r="C170" i="1"/>
  <c r="H170" i="1" s="1"/>
  <c r="D169" i="1"/>
  <c r="C169" i="1"/>
  <c r="H169" i="1" s="1"/>
  <c r="D168" i="1"/>
  <c r="C168" i="1"/>
  <c r="H168" i="1" s="1"/>
  <c r="D167" i="1"/>
  <c r="C167" i="1"/>
  <c r="H167" i="1" s="1"/>
  <c r="D166" i="1"/>
  <c r="C166" i="1"/>
  <c r="C165" i="1"/>
  <c r="D164" i="1"/>
  <c r="C164" i="1"/>
  <c r="H164" i="1" s="1"/>
  <c r="D163" i="1"/>
  <c r="C163" i="1"/>
  <c r="H163" i="1" s="1"/>
  <c r="D162" i="1"/>
  <c r="C162" i="1"/>
  <c r="H162" i="1" s="1"/>
  <c r="D161" i="1"/>
  <c r="C161" i="1"/>
  <c r="H161" i="1" s="1"/>
  <c r="C160" i="1"/>
  <c r="C159" i="1"/>
  <c r="D158" i="1"/>
  <c r="C158" i="1"/>
  <c r="D157" i="1"/>
  <c r="C157" i="1"/>
  <c r="D156" i="1"/>
  <c r="C156" i="1"/>
  <c r="H156" i="1" s="1"/>
  <c r="C155" i="1"/>
  <c r="D154" i="1"/>
  <c r="C154" i="1"/>
  <c r="D153" i="1"/>
  <c r="C153" i="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D82" i="1"/>
  <c r="C82" i="1"/>
  <c r="D81" i="1"/>
  <c r="C81" i="1"/>
  <c r="D80" i="1"/>
  <c r="C80" i="1"/>
  <c r="H80" i="1" s="1"/>
  <c r="D79" i="1"/>
  <c r="C79" i="1"/>
  <c r="D78" i="1"/>
  <c r="C78" i="1"/>
  <c r="D77" i="1"/>
  <c r="C77" i="1"/>
  <c r="D76" i="1"/>
  <c r="C76" i="1"/>
  <c r="D75" i="1"/>
  <c r="C75" i="1"/>
  <c r="D74" i="1"/>
  <c r="H74" i="1" s="1"/>
  <c r="C74" i="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D53" i="1"/>
  <c r="H53" i="1" s="1"/>
  <c r="C53" i="1"/>
  <c r="D52" i="1"/>
  <c r="H52" i="1" s="1"/>
  <c r="C52" i="1"/>
  <c r="G52" i="1" s="1"/>
  <c r="D51" i="1"/>
  <c r="C51" i="1"/>
  <c r="D50" i="1"/>
  <c r="C50" i="1"/>
  <c r="D49" i="1"/>
  <c r="H49" i="1" s="1"/>
  <c r="C49" i="1"/>
  <c r="G49" i="1" s="1"/>
  <c r="D48" i="1"/>
  <c r="H48" i="1" s="1"/>
  <c r="C48" i="1"/>
  <c r="D47" i="1"/>
  <c r="H47" i="1" s="1"/>
  <c r="C47" i="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250" i="1" l="1"/>
  <c r="H1140" i="1"/>
  <c r="H1139" i="1"/>
  <c r="H1135" i="1"/>
  <c r="H1134" i="1"/>
  <c r="H1133" i="1"/>
  <c r="H1132" i="1"/>
  <c r="H1131" i="1"/>
  <c r="H1130" i="1"/>
  <c r="H1128" i="1"/>
  <c r="H1129" i="1"/>
  <c r="H1125" i="1"/>
  <c r="H1141" i="1"/>
  <c r="H1263" i="1"/>
  <c r="E286" i="9"/>
  <c r="B286" i="9" s="1"/>
  <c r="E293" i="9"/>
  <c r="B293" i="9" s="1"/>
  <c r="H289" i="1"/>
  <c r="H632" i="1"/>
  <c r="H1240" i="1"/>
  <c r="H1227" i="1"/>
  <c r="F250" i="5"/>
  <c r="H1224" i="1"/>
  <c r="H1216" i="1"/>
  <c r="H1217" i="1"/>
  <c r="C1576" i="1"/>
  <c r="H1524" i="1"/>
  <c r="G1524" i="1"/>
  <c r="G1510" i="1"/>
  <c r="G1502" i="1"/>
  <c r="G1486" i="1"/>
  <c r="G1484" i="1"/>
  <c r="D42" i="8"/>
  <c r="C1517" i="1" s="1"/>
  <c r="H1517" i="1" s="1"/>
  <c r="G1453" i="1"/>
  <c r="J1456" i="1"/>
  <c r="H1453" i="1"/>
  <c r="H1456" i="1"/>
  <c r="I1456" i="1" s="1"/>
  <c r="H647" i="1"/>
  <c r="F215" i="9"/>
  <c r="B215" i="9" s="1"/>
  <c r="E114" i="6"/>
  <c r="I27" i="3" s="1"/>
  <c r="F122" i="6"/>
  <c r="D1408" i="1"/>
  <c r="H1417" i="1"/>
  <c r="H307" i="1"/>
  <c r="F312" i="4"/>
  <c r="H1144" i="1"/>
  <c r="H1047" i="1"/>
  <c r="H1054" i="1"/>
  <c r="H1142" i="1"/>
  <c r="F164" i="5"/>
  <c r="H1041" i="1"/>
  <c r="F63" i="5"/>
  <c r="H1034" i="1"/>
  <c r="F56" i="5"/>
  <c r="H1018" i="1"/>
  <c r="H1017" i="1"/>
  <c r="H1014" i="1"/>
  <c r="H1007" i="1"/>
  <c r="H1012" i="1"/>
  <c r="F29" i="5"/>
  <c r="H1008" i="1"/>
  <c r="H1006" i="1"/>
  <c r="H1004" i="1"/>
  <c r="H1002" i="1"/>
  <c r="H1001" i="1"/>
  <c r="H1000" i="1"/>
  <c r="H999" i="1"/>
  <c r="H995" i="1"/>
  <c r="H991" i="1"/>
  <c r="F13" i="5"/>
  <c r="H992" i="1"/>
  <c r="H989" i="1"/>
  <c r="H988" i="1"/>
  <c r="H986" i="1"/>
  <c r="H987" i="1"/>
  <c r="H735" i="1"/>
  <c r="H716" i="1"/>
  <c r="F220" i="9"/>
  <c r="H713" i="1"/>
  <c r="H711" i="1"/>
  <c r="H710" i="1"/>
  <c r="E32" i="9"/>
  <c r="B32" i="9" s="1"/>
  <c r="F217" i="9"/>
  <c r="B217" i="9" s="1"/>
  <c r="E287" i="9"/>
  <c r="B287" i="9" s="1"/>
  <c r="H644" i="1"/>
  <c r="H643" i="1"/>
  <c r="H642" i="1"/>
  <c r="H645" i="1"/>
  <c r="H641" i="1"/>
  <c r="H291" i="1"/>
  <c r="H631" i="1"/>
  <c r="E33" i="9"/>
  <c r="B33" i="9" s="1"/>
  <c r="E292" i="9"/>
  <c r="B292" i="9" s="1"/>
  <c r="H386" i="1"/>
  <c r="F391" i="4"/>
  <c r="H378" i="1"/>
  <c r="F383" i="4"/>
  <c r="H371" i="1"/>
  <c r="H370" i="1"/>
  <c r="H369" i="1"/>
  <c r="H368" i="1"/>
  <c r="H366" i="1"/>
  <c r="H364" i="1"/>
  <c r="H365" i="1"/>
  <c r="H359" i="1"/>
  <c r="H361" i="1"/>
  <c r="F364" i="4"/>
  <c r="H308" i="1"/>
  <c r="H259" i="1"/>
  <c r="H260" i="1"/>
  <c r="H261" i="1"/>
  <c r="H255" i="1"/>
  <c r="H256" i="1"/>
  <c r="H209" i="1"/>
  <c r="H208" i="1"/>
  <c r="H206" i="1"/>
  <c r="H207" i="1"/>
  <c r="H192" i="1"/>
  <c r="H198" i="1"/>
  <c r="H201" i="1"/>
  <c r="H191" i="1"/>
  <c r="H190" i="1"/>
  <c r="H189" i="1"/>
  <c r="H188" i="1"/>
  <c r="H187" i="1"/>
  <c r="H184" i="1"/>
  <c r="H186" i="1"/>
  <c r="H183" i="1"/>
  <c r="H182" i="1"/>
  <c r="H181" i="1"/>
  <c r="H180" i="1"/>
  <c r="H178" i="1"/>
  <c r="H177" i="1"/>
  <c r="H176" i="1"/>
  <c r="H175" i="1"/>
  <c r="H174" i="1"/>
  <c r="H165" i="1"/>
  <c r="F169" i="4"/>
  <c r="H166" i="1"/>
  <c r="H160" i="1"/>
  <c r="H158" i="1"/>
  <c r="H155" i="1"/>
  <c r="H157" i="1"/>
  <c r="H154" i="1"/>
  <c r="H153" i="1"/>
  <c r="H149" i="1"/>
  <c r="H150" i="1"/>
  <c r="F153" i="4"/>
  <c r="H129" i="1"/>
  <c r="H130" i="1"/>
  <c r="F133" i="4"/>
  <c r="H102" i="1"/>
  <c r="H108" i="1"/>
  <c r="H113" i="1"/>
  <c r="H83" i="1"/>
  <c r="H82" i="1"/>
  <c r="H78" i="1"/>
  <c r="H79" i="1"/>
  <c r="H81" i="1"/>
  <c r="H77" i="1"/>
  <c r="H76" i="1"/>
  <c r="G73" i="1"/>
  <c r="G74" i="1"/>
  <c r="E6" i="4"/>
  <c r="D2" i="1" s="1"/>
  <c r="E297" i="9"/>
  <c r="B297" i="9" s="1"/>
  <c r="E299" i="9"/>
  <c r="B299" i="9" s="1"/>
  <c r="E302" i="9"/>
  <c r="B302" i="9" s="1"/>
  <c r="C1416" i="1"/>
  <c r="H1416" i="1" s="1"/>
  <c r="D114" i="6"/>
  <c r="H50" i="1"/>
  <c r="H51" i="1"/>
  <c r="E295" i="9"/>
  <c r="B295" i="9" s="1"/>
  <c r="G54" i="1"/>
  <c r="G53" i="1"/>
  <c r="G50" i="1"/>
  <c r="G51" i="1"/>
  <c r="G47" i="1"/>
  <c r="G48" i="1"/>
  <c r="E27" i="9"/>
  <c r="B27" i="9" s="1"/>
  <c r="E285" i="9"/>
  <c r="B285" i="9" s="1"/>
  <c r="E300" i="9"/>
  <c r="B300" i="9" s="1"/>
  <c r="H75"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0" i="1"/>
  <c r="G162" i="1"/>
  <c r="G164" i="1"/>
  <c r="G166" i="1"/>
  <c r="G168" i="1"/>
  <c r="G170" i="1"/>
  <c r="G172"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1" i="1"/>
  <c r="G443" i="1"/>
  <c r="G445" i="1"/>
  <c r="G447" i="1"/>
  <c r="G449" i="1"/>
  <c r="G451" i="1"/>
  <c r="G453" i="1"/>
  <c r="G455" i="1"/>
  <c r="G457" i="1"/>
  <c r="G459" i="1"/>
  <c r="G461" i="1"/>
  <c r="G463" i="1"/>
  <c r="G465" i="1"/>
  <c r="H468" i="1"/>
  <c r="G468"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1" i="1"/>
  <c r="G163" i="1"/>
  <c r="G165" i="1"/>
  <c r="G167" i="1"/>
  <c r="G169" i="1"/>
  <c r="G171" i="1"/>
  <c r="G174" i="1"/>
  <c r="G176" i="1"/>
  <c r="G178" i="1"/>
  <c r="G180" i="1"/>
  <c r="G182" i="1"/>
  <c r="G184" i="1"/>
  <c r="G186" i="1"/>
  <c r="G188" i="1"/>
  <c r="G190" i="1"/>
  <c r="G192"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2" i="1"/>
  <c r="G444" i="1"/>
  <c r="G446" i="1"/>
  <c r="G448" i="1"/>
  <c r="G450" i="1"/>
  <c r="G452" i="1"/>
  <c r="G454" i="1"/>
  <c r="G456" i="1"/>
  <c r="G458" i="1"/>
  <c r="G460" i="1"/>
  <c r="G462" i="1"/>
  <c r="G464" i="1"/>
  <c r="G467" i="1"/>
  <c r="G469" i="1"/>
  <c r="G471" i="1"/>
  <c r="G473" i="1"/>
  <c r="G475" i="1"/>
  <c r="G477" i="1"/>
  <c r="G481" i="1"/>
  <c r="G483" i="1"/>
  <c r="G485" i="1"/>
  <c r="G487" i="1"/>
  <c r="G489" i="1"/>
  <c r="G491" i="1"/>
  <c r="G493" i="1"/>
  <c r="G495" i="1"/>
  <c r="G497" i="1"/>
  <c r="G499" i="1"/>
  <c r="G501" i="1"/>
  <c r="G503" i="1"/>
  <c r="G505" i="1"/>
  <c r="G507" i="1"/>
  <c r="G510" i="1"/>
  <c r="G512" i="1"/>
  <c r="G514" i="1"/>
  <c r="G516" i="1"/>
  <c r="G518" i="1"/>
  <c r="G521" i="1"/>
  <c r="G525" i="1"/>
  <c r="G527" i="1"/>
  <c r="G530" i="1"/>
  <c r="G532" i="1"/>
  <c r="G534" i="1"/>
  <c r="G536" i="1"/>
  <c r="G538" i="1"/>
  <c r="G540" i="1"/>
  <c r="G542" i="1"/>
  <c r="G544" i="1"/>
  <c r="G546" i="1"/>
  <c r="G548" i="1"/>
  <c r="G550" i="1"/>
  <c r="G552" i="1"/>
  <c r="G554" i="1"/>
  <c r="G556" i="1"/>
  <c r="G558" i="1"/>
  <c r="G560" i="1"/>
  <c r="G563" i="1"/>
  <c r="G566" i="1"/>
  <c r="G568" i="1"/>
  <c r="G570" i="1"/>
  <c r="G572" i="1"/>
  <c r="G575" i="1"/>
  <c r="G577"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3" i="1"/>
  <c r="H997" i="1"/>
  <c r="G997" i="1"/>
  <c r="G1000" i="1"/>
  <c r="G1004" i="1"/>
  <c r="G1008" i="1"/>
  <c r="G1012" i="1"/>
  <c r="G1017" i="1"/>
  <c r="G1021" i="1"/>
  <c r="G1024" i="1"/>
  <c r="G1028" i="1"/>
  <c r="G1032" i="1"/>
  <c r="G1036" i="1"/>
  <c r="G1040" i="1"/>
  <c r="G1044" i="1"/>
  <c r="G1047" i="1"/>
  <c r="G1051" i="1"/>
  <c r="G1055" i="1"/>
  <c r="G1072" i="1"/>
  <c r="G1080" i="1"/>
  <c r="G1088" i="1"/>
  <c r="G1098" i="1"/>
  <c r="G1106" i="1"/>
  <c r="G1116" i="1"/>
  <c r="G1130" i="1"/>
  <c r="G1138" i="1"/>
  <c r="G1146" i="1"/>
  <c r="G1160" i="1"/>
  <c r="G1169" i="1"/>
  <c r="G1180" i="1"/>
  <c r="G1185" i="1"/>
  <c r="G1193" i="1"/>
  <c r="G1201" i="1"/>
  <c r="G1209" i="1"/>
  <c r="G1212" i="1"/>
  <c r="G1218" i="1"/>
  <c r="G1229" i="1"/>
  <c r="G1237" i="1"/>
  <c r="G1245" i="1"/>
  <c r="G1253" i="1"/>
  <c r="G1261" i="1"/>
  <c r="G1269" i="1"/>
  <c r="G1277" i="1"/>
  <c r="G1285" i="1"/>
  <c r="G1293" i="1"/>
  <c r="G1304" i="1"/>
  <c r="G1309" i="1"/>
  <c r="G1317" i="1"/>
  <c r="G1325" i="1"/>
  <c r="G1332" i="1"/>
  <c r="G1341" i="1"/>
  <c r="G1349" i="1"/>
  <c r="G1357" i="1"/>
  <c r="G1365" i="1"/>
  <c r="G1372" i="1"/>
  <c r="G1380" i="1"/>
  <c r="G1389" i="1"/>
  <c r="G1397" i="1"/>
  <c r="G1404" i="1"/>
  <c r="G1412" i="1"/>
  <c r="G1420" i="1"/>
  <c r="G1428" i="1"/>
  <c r="J1441" i="1"/>
  <c r="H1441" i="1"/>
  <c r="G1441" i="1"/>
  <c r="I1441" i="1" s="1"/>
  <c r="H1445" i="1"/>
  <c r="J1445" i="1"/>
  <c r="G1445" i="1"/>
  <c r="H1463" i="1"/>
  <c r="J1463" i="1"/>
  <c r="H1467" i="1"/>
  <c r="J1467" i="1"/>
  <c r="H1474" i="1"/>
  <c r="J1474" i="1"/>
  <c r="G470" i="1"/>
  <c r="G472" i="1"/>
  <c r="G474" i="1"/>
  <c r="G476" i="1"/>
  <c r="G480" i="1"/>
  <c r="G482" i="1"/>
  <c r="G484" i="1"/>
  <c r="G486" i="1"/>
  <c r="G488" i="1"/>
  <c r="G490" i="1"/>
  <c r="G492" i="1"/>
  <c r="G494" i="1"/>
  <c r="G496" i="1"/>
  <c r="G498" i="1"/>
  <c r="G500" i="1"/>
  <c r="G502" i="1"/>
  <c r="G504" i="1"/>
  <c r="G506" i="1"/>
  <c r="G508" i="1"/>
  <c r="G511" i="1"/>
  <c r="G513" i="1"/>
  <c r="G515" i="1"/>
  <c r="G517" i="1"/>
  <c r="G520" i="1"/>
  <c r="G524" i="1"/>
  <c r="G526" i="1"/>
  <c r="G528" i="1"/>
  <c r="G531" i="1"/>
  <c r="G533" i="1"/>
  <c r="G535" i="1"/>
  <c r="G537" i="1"/>
  <c r="G539" i="1"/>
  <c r="G541" i="1"/>
  <c r="G543" i="1"/>
  <c r="G545" i="1"/>
  <c r="G547" i="1"/>
  <c r="G549" i="1"/>
  <c r="G551" i="1"/>
  <c r="G553" i="1"/>
  <c r="G555" i="1"/>
  <c r="G557" i="1"/>
  <c r="G559" i="1"/>
  <c r="G562" i="1"/>
  <c r="G564" i="1"/>
  <c r="G567" i="1"/>
  <c r="G569" i="1"/>
  <c r="G571" i="1"/>
  <c r="G573" i="1"/>
  <c r="G576" i="1"/>
  <c r="G578"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5" i="1"/>
  <c r="G998" i="1"/>
  <c r="G1002" i="1"/>
  <c r="G1006" i="1"/>
  <c r="G1010" i="1"/>
  <c r="G1015" i="1"/>
  <c r="G1019" i="1"/>
  <c r="H1023" i="1"/>
  <c r="G1023" i="1"/>
  <c r="G1026" i="1"/>
  <c r="G1030" i="1"/>
  <c r="G1034" i="1"/>
  <c r="G1038" i="1"/>
  <c r="G1042" i="1"/>
  <c r="G1049" i="1"/>
  <c r="G1053" i="1"/>
  <c r="G1061" i="1"/>
  <c r="G1068" i="1"/>
  <c r="G1076" i="1"/>
  <c r="G1084" i="1"/>
  <c r="G1092" i="1"/>
  <c r="G1102" i="1"/>
  <c r="G1110" i="1"/>
  <c r="G1120" i="1"/>
  <c r="G1134" i="1"/>
  <c r="G1142" i="1"/>
  <c r="G1150" i="1"/>
  <c r="G1156" i="1"/>
  <c r="G1164" i="1"/>
  <c r="G1173" i="1"/>
  <c r="G1176" i="1"/>
  <c r="G1189" i="1"/>
  <c r="G1197" i="1"/>
  <c r="G1205" i="1"/>
  <c r="G1225" i="1"/>
  <c r="G1233" i="1"/>
  <c r="G1241" i="1"/>
  <c r="G1249" i="1"/>
  <c r="G1257" i="1"/>
  <c r="G1265" i="1"/>
  <c r="G1273" i="1"/>
  <c r="G1281" i="1"/>
  <c r="G1289" i="1"/>
  <c r="G1297" i="1"/>
  <c r="G1300" i="1"/>
  <c r="G1313" i="1"/>
  <c r="G1321" i="1"/>
  <c r="G1336" i="1"/>
  <c r="G1345" i="1"/>
  <c r="G1353" i="1"/>
  <c r="G1361" i="1"/>
  <c r="H1369" i="1"/>
  <c r="G1369" i="1"/>
  <c r="G1376" i="1"/>
  <c r="G1385" i="1"/>
  <c r="G1393" i="1"/>
  <c r="H1401" i="1"/>
  <c r="G1401" i="1"/>
  <c r="G1416" i="1"/>
  <c r="G1424" i="1"/>
  <c r="G1432" i="1"/>
  <c r="J1439" i="1"/>
  <c r="H1439" i="1"/>
  <c r="G1439" i="1"/>
  <c r="I1439" i="1" s="1"/>
  <c r="J1443" i="1"/>
  <c r="H1443" i="1"/>
  <c r="G1443" i="1"/>
  <c r="H1465" i="1"/>
  <c r="J1465" i="1"/>
  <c r="H1472" i="1"/>
  <c r="J1472" i="1"/>
  <c r="G1481" i="1"/>
  <c r="H1481" i="1"/>
  <c r="G1485" i="1"/>
  <c r="H1485" i="1"/>
  <c r="G1489" i="1"/>
  <c r="H1489" i="1"/>
  <c r="G1493" i="1"/>
  <c r="H1493" i="1"/>
  <c r="G1497" i="1"/>
  <c r="H1497" i="1"/>
  <c r="G1501" i="1"/>
  <c r="H1501" i="1"/>
  <c r="G1505" i="1"/>
  <c r="H1505" i="1"/>
  <c r="G1509" i="1"/>
  <c r="H1509" i="1"/>
  <c r="G1513" i="1"/>
  <c r="H1513" i="1"/>
  <c r="G1517" i="1"/>
  <c r="F112" i="4"/>
  <c r="E163" i="4"/>
  <c r="D159" i="1" s="1"/>
  <c r="G159" i="1" s="1"/>
  <c r="D173" i="1"/>
  <c r="G173" i="1" s="1"/>
  <c r="F529" i="4"/>
  <c r="D528" i="4"/>
  <c r="F530" i="4"/>
  <c r="E529" i="4"/>
  <c r="D529" i="1"/>
  <c r="G529" i="1" s="1"/>
  <c r="F590" i="4"/>
  <c r="H290" i="9"/>
  <c r="E290" i="9" s="1"/>
  <c r="B290" i="9" s="1"/>
  <c r="E146" i="5"/>
  <c r="D1127" i="1"/>
  <c r="G1127" i="1" s="1"/>
  <c r="F5" i="6"/>
  <c r="H24" i="3"/>
  <c r="F6" i="6"/>
  <c r="E5" i="6"/>
  <c r="D1307" i="1"/>
  <c r="G1307" i="1" s="1"/>
  <c r="I25" i="3"/>
  <c r="D1329" i="1"/>
  <c r="G992" i="1"/>
  <c r="G994" i="1"/>
  <c r="G996" i="1"/>
  <c r="G999" i="1"/>
  <c r="G1001" i="1"/>
  <c r="G1003" i="1"/>
  <c r="G1005" i="1"/>
  <c r="G1007" i="1"/>
  <c r="G1009" i="1"/>
  <c r="G1011" i="1"/>
  <c r="G1014" i="1"/>
  <c r="G1016" i="1"/>
  <c r="G1018" i="1"/>
  <c r="G1020" i="1"/>
  <c r="G1022" i="1"/>
  <c r="G1025" i="1"/>
  <c r="G1027" i="1"/>
  <c r="G1029" i="1"/>
  <c r="G1031" i="1"/>
  <c r="G1033" i="1"/>
  <c r="G1035" i="1"/>
  <c r="G1037" i="1"/>
  <c r="G1039" i="1"/>
  <c r="G1041" i="1"/>
  <c r="G1043" i="1"/>
  <c r="G1045" i="1"/>
  <c r="G1048" i="1"/>
  <c r="G1050" i="1"/>
  <c r="G1052" i="1"/>
  <c r="G1054" i="1"/>
  <c r="G1059" i="1"/>
  <c r="G1063" i="1"/>
  <c r="G1066" i="1"/>
  <c r="G1070" i="1"/>
  <c r="G1074" i="1"/>
  <c r="G1078" i="1"/>
  <c r="G1082" i="1"/>
  <c r="G1086" i="1"/>
  <c r="G1090" i="1"/>
  <c r="G1094" i="1"/>
  <c r="G1100" i="1"/>
  <c r="G1104" i="1"/>
  <c r="G1108" i="1"/>
  <c r="G1114" i="1"/>
  <c r="G1118" i="1"/>
  <c r="G1122" i="1"/>
  <c r="G1125" i="1"/>
  <c r="G1128" i="1"/>
  <c r="G1132" i="1"/>
  <c r="G1136" i="1"/>
  <c r="G1140" i="1"/>
  <c r="G1144" i="1"/>
  <c r="G1148" i="1"/>
  <c r="G1154" i="1"/>
  <c r="G1158" i="1"/>
  <c r="G1162" i="1"/>
  <c r="G1166" i="1"/>
  <c r="G1171" i="1"/>
  <c r="G1175" i="1"/>
  <c r="G1178" i="1"/>
  <c r="G1182" i="1"/>
  <c r="G1187" i="1"/>
  <c r="G1191" i="1"/>
  <c r="G1195" i="1"/>
  <c r="G1199" i="1"/>
  <c r="G1203" i="1"/>
  <c r="G1207" i="1"/>
  <c r="H1211" i="1"/>
  <c r="G1211" i="1"/>
  <c r="G1216" i="1"/>
  <c r="G1221" i="1"/>
  <c r="G1227" i="1"/>
  <c r="G1231" i="1"/>
  <c r="G1235" i="1"/>
  <c r="G1239" i="1"/>
  <c r="G1243" i="1"/>
  <c r="G1247" i="1"/>
  <c r="G1251" i="1"/>
  <c r="G1255" i="1"/>
  <c r="G1259" i="1"/>
  <c r="G1263" i="1"/>
  <c r="G1267" i="1"/>
  <c r="G1271" i="1"/>
  <c r="G1275" i="1"/>
  <c r="G1279" i="1"/>
  <c r="G1283" i="1"/>
  <c r="G1287" i="1"/>
  <c r="G1291" i="1"/>
  <c r="G1295" i="1"/>
  <c r="G1302" i="1"/>
  <c r="G1306" i="1"/>
  <c r="G1311" i="1"/>
  <c r="G1315" i="1"/>
  <c r="G1319" i="1"/>
  <c r="G1323" i="1"/>
  <c r="G1327" i="1"/>
  <c r="G1330" i="1"/>
  <c r="G1334" i="1"/>
  <c r="G1339" i="1"/>
  <c r="G1343" i="1"/>
  <c r="G1347" i="1"/>
  <c r="G1351" i="1"/>
  <c r="G1355" i="1"/>
  <c r="G1359" i="1"/>
  <c r="G1363" i="1"/>
  <c r="G1367" i="1"/>
  <c r="G1370" i="1"/>
  <c r="G1374" i="1"/>
  <c r="G1378" i="1"/>
  <c r="G1382" i="1"/>
  <c r="G1387" i="1"/>
  <c r="G1391" i="1"/>
  <c r="G1395" i="1"/>
  <c r="G1399" i="1"/>
  <c r="G1402" i="1"/>
  <c r="G1406" i="1"/>
  <c r="G1410" i="1"/>
  <c r="G1414" i="1"/>
  <c r="G1418" i="1"/>
  <c r="G1422" i="1"/>
  <c r="G1426" i="1"/>
  <c r="G1430" i="1"/>
  <c r="G1434" i="1"/>
  <c r="G1437" i="1"/>
  <c r="J1440" i="1"/>
  <c r="H1440" i="1"/>
  <c r="G1440" i="1"/>
  <c r="J1442" i="1"/>
  <c r="H1442" i="1"/>
  <c r="G1442" i="1"/>
  <c r="I1442" i="1" s="1"/>
  <c r="J1444" i="1"/>
  <c r="H1444" i="1"/>
  <c r="G1444" i="1"/>
  <c r="G1483" i="1"/>
  <c r="H1483" i="1"/>
  <c r="G1487" i="1"/>
  <c r="H1487" i="1"/>
  <c r="G1491" i="1"/>
  <c r="H1491" i="1"/>
  <c r="G1495" i="1"/>
  <c r="H1495" i="1"/>
  <c r="G1499" i="1"/>
  <c r="H1499" i="1"/>
  <c r="G1503" i="1"/>
  <c r="H1503" i="1"/>
  <c r="G1507" i="1"/>
  <c r="H1507" i="1"/>
  <c r="G1511" i="1"/>
  <c r="H1511" i="1"/>
  <c r="G1515" i="1"/>
  <c r="H1515" i="1"/>
  <c r="G1536" i="1"/>
  <c r="H1536" i="1"/>
  <c r="G1540" i="1"/>
  <c r="H1540" i="1"/>
  <c r="G1544" i="1"/>
  <c r="H1544" i="1"/>
  <c r="G1558" i="1"/>
  <c r="H1558" i="1"/>
  <c r="G1562" i="1"/>
  <c r="H1562" i="1"/>
  <c r="I16" i="3"/>
  <c r="D151" i="4"/>
  <c r="F317" i="4"/>
  <c r="F369" i="4"/>
  <c r="E484" i="4"/>
  <c r="D478" i="1" s="1"/>
  <c r="G478" i="1" s="1"/>
  <c r="D479" i="1"/>
  <c r="G479" i="1" s="1"/>
  <c r="E515" i="4"/>
  <c r="D509" i="1" s="1"/>
  <c r="D519" i="1"/>
  <c r="G519" i="1" s="1"/>
  <c r="F568" i="4"/>
  <c r="E567" i="4"/>
  <c r="D561" i="1" s="1"/>
  <c r="G561" i="1" s="1"/>
  <c r="D565" i="1"/>
  <c r="H565" i="1" s="1"/>
  <c r="E78" i="5"/>
  <c r="D1057" i="1"/>
  <c r="G1057" i="1" s="1"/>
  <c r="E118" i="5"/>
  <c r="D1097" i="1"/>
  <c r="H1097" i="1" s="1"/>
  <c r="G307" i="9"/>
  <c r="E307" i="9" s="1"/>
  <c r="B307" i="9" s="1"/>
  <c r="F177" i="5"/>
  <c r="D190" i="5"/>
  <c r="C1168" i="1"/>
  <c r="F191" i="5"/>
  <c r="E190" i="5"/>
  <c r="D1175" i="1"/>
  <c r="H1175" i="1" s="1"/>
  <c r="H310" i="9"/>
  <c r="D1183" i="1"/>
  <c r="G1183" i="1" s="1"/>
  <c r="H1057" i="1"/>
  <c r="G1058" i="1"/>
  <c r="G1060" i="1"/>
  <c r="G1062" i="1"/>
  <c r="G1064" i="1"/>
  <c r="G1067" i="1"/>
  <c r="G1069" i="1"/>
  <c r="G1071" i="1"/>
  <c r="G1073" i="1"/>
  <c r="G1075" i="1"/>
  <c r="G1077" i="1"/>
  <c r="G1079" i="1"/>
  <c r="G1081" i="1"/>
  <c r="G1083" i="1"/>
  <c r="G1085" i="1"/>
  <c r="G1087" i="1"/>
  <c r="G1089" i="1"/>
  <c r="G1091" i="1"/>
  <c r="G1093" i="1"/>
  <c r="G1095" i="1"/>
  <c r="G1099" i="1"/>
  <c r="G1101" i="1"/>
  <c r="G1103" i="1"/>
  <c r="G1105" i="1"/>
  <c r="G1107" i="1"/>
  <c r="G1109" i="1"/>
  <c r="G1111" i="1"/>
  <c r="G1115" i="1"/>
  <c r="G1117" i="1"/>
  <c r="G1119" i="1"/>
  <c r="G1121" i="1"/>
  <c r="G1123" i="1"/>
  <c r="G1126" i="1"/>
  <c r="G1129" i="1"/>
  <c r="G1131" i="1"/>
  <c r="G1133" i="1"/>
  <c r="G1135" i="1"/>
  <c r="G1137" i="1"/>
  <c r="G1139" i="1"/>
  <c r="G1141" i="1"/>
  <c r="G1143" i="1"/>
  <c r="G1145" i="1"/>
  <c r="G1147" i="1"/>
  <c r="G1149" i="1"/>
  <c r="G1151" i="1"/>
  <c r="G1155" i="1"/>
  <c r="G1157" i="1"/>
  <c r="G1159" i="1"/>
  <c r="G1161" i="1"/>
  <c r="G1163" i="1"/>
  <c r="G1165" i="1"/>
  <c r="G1170" i="1"/>
  <c r="G1172" i="1"/>
  <c r="G1174" i="1"/>
  <c r="G1177" i="1"/>
  <c r="G1179" i="1"/>
  <c r="G1181" i="1"/>
  <c r="H1183" i="1"/>
  <c r="G1184" i="1"/>
  <c r="G1186" i="1"/>
  <c r="G1188" i="1"/>
  <c r="G1190" i="1"/>
  <c r="G1192" i="1"/>
  <c r="G1194" i="1"/>
  <c r="G1196" i="1"/>
  <c r="G1198" i="1"/>
  <c r="G1200" i="1"/>
  <c r="G1202" i="1"/>
  <c r="G1204" i="1"/>
  <c r="G1206" i="1"/>
  <c r="G1208" i="1"/>
  <c r="G1210" i="1"/>
  <c r="G1213" i="1"/>
  <c r="G1217" i="1"/>
  <c r="H1219"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H1307" i="1"/>
  <c r="G1308" i="1"/>
  <c r="G1310" i="1"/>
  <c r="G1312" i="1"/>
  <c r="G1314" i="1"/>
  <c r="G1316" i="1"/>
  <c r="G1318" i="1"/>
  <c r="G1320" i="1"/>
  <c r="G1322" i="1"/>
  <c r="G1324" i="1"/>
  <c r="G1326" i="1"/>
  <c r="G1328" i="1"/>
  <c r="G1331" i="1"/>
  <c r="G1333" i="1"/>
  <c r="G1335" i="1"/>
  <c r="G1338" i="1"/>
  <c r="G1340" i="1"/>
  <c r="G1342" i="1"/>
  <c r="G1344" i="1"/>
  <c r="G1346" i="1"/>
  <c r="G1348" i="1"/>
  <c r="G1350" i="1"/>
  <c r="G1352" i="1"/>
  <c r="G1354" i="1"/>
  <c r="G1356" i="1"/>
  <c r="G1358" i="1"/>
  <c r="G1360" i="1"/>
  <c r="G1362" i="1"/>
  <c r="G1364" i="1"/>
  <c r="G1366" i="1"/>
  <c r="G1368" i="1"/>
  <c r="G1371" i="1"/>
  <c r="G1373" i="1"/>
  <c r="G1375" i="1"/>
  <c r="G1377" i="1"/>
  <c r="G1379" i="1"/>
  <c r="G1381" i="1"/>
  <c r="H1383" i="1"/>
  <c r="G1384" i="1"/>
  <c r="G1386" i="1"/>
  <c r="G1388" i="1"/>
  <c r="G1390" i="1"/>
  <c r="G1392" i="1"/>
  <c r="G1394" i="1"/>
  <c r="G1396" i="1"/>
  <c r="G1398" i="1"/>
  <c r="G1400" i="1"/>
  <c r="G1403" i="1"/>
  <c r="G1405" i="1"/>
  <c r="G1407" i="1"/>
  <c r="G1409" i="1"/>
  <c r="G1411" i="1"/>
  <c r="G1413" i="1"/>
  <c r="G1415" i="1"/>
  <c r="G1417" i="1"/>
  <c r="G1419" i="1"/>
  <c r="G1421" i="1"/>
  <c r="G1423"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G1538" i="1"/>
  <c r="H1538" i="1"/>
  <c r="G1542" i="1"/>
  <c r="H1542" i="1"/>
  <c r="G1556" i="1"/>
  <c r="H1556" i="1"/>
  <c r="G1560" i="1"/>
  <c r="H1560" i="1"/>
  <c r="G1564" i="1"/>
  <c r="H1564" i="1"/>
  <c r="D50" i="4"/>
  <c r="F62" i="4"/>
  <c r="F98" i="4"/>
  <c r="F134" i="4"/>
  <c r="F140" i="4"/>
  <c r="F345" i="4"/>
  <c r="F397" i="4"/>
  <c r="F643" i="4"/>
  <c r="F417" i="4"/>
  <c r="D421" i="4"/>
  <c r="F422" i="4"/>
  <c r="E421" i="4"/>
  <c r="F460" i="4"/>
  <c r="F502" i="4"/>
  <c r="F594" i="4"/>
  <c r="F626" i="4"/>
  <c r="F8" i="5"/>
  <c r="E134" i="5"/>
  <c r="D1113" i="1"/>
  <c r="G1113" i="1" s="1"/>
  <c r="D237" i="5"/>
  <c r="F239" i="5"/>
  <c r="E238" i="5"/>
  <c r="F238" i="5" s="1"/>
  <c r="D1219" i="1"/>
  <c r="G1219" i="1" s="1"/>
  <c r="E245" i="5"/>
  <c r="D1223" i="1"/>
  <c r="G1223" i="1" s="1"/>
  <c r="F259" i="5"/>
  <c r="H1480" i="1"/>
  <c r="F8" i="4"/>
  <c r="F51" i="4"/>
  <c r="F77" i="4"/>
  <c r="F83" i="4"/>
  <c r="E152" i="4"/>
  <c r="G21" i="9" s="1"/>
  <c r="F159" i="4"/>
  <c r="F164" i="4"/>
  <c r="F177" i="4"/>
  <c r="F216" i="4"/>
  <c r="E224" i="4"/>
  <c r="D220" i="1" s="1"/>
  <c r="G220" i="1" s="1"/>
  <c r="E252" i="4"/>
  <c r="D248" i="1" s="1"/>
  <c r="H248" i="1" s="1"/>
  <c r="F259" i="4"/>
  <c r="F263" i="4"/>
  <c r="F264" i="4"/>
  <c r="D298" i="4"/>
  <c r="E311" i="4"/>
  <c r="F311" i="4" s="1"/>
  <c r="D350" i="4"/>
  <c r="E363" i="4"/>
  <c r="F363" i="4" s="1"/>
  <c r="E644" i="4"/>
  <c r="D638" i="1" s="1"/>
  <c r="G638" i="1" s="1"/>
  <c r="F418" i="4"/>
  <c r="E472" i="4"/>
  <c r="D466" i="1" s="1"/>
  <c r="H466" i="1" s="1"/>
  <c r="D515" i="4"/>
  <c r="F516" i="4"/>
  <c r="E580" i="4"/>
  <c r="D574" i="1" s="1"/>
  <c r="H574" i="1" s="1"/>
  <c r="F652" i="4"/>
  <c r="E12" i="5"/>
  <c r="F12" i="5" s="1"/>
  <c r="F19" i="5"/>
  <c r="F35" i="5"/>
  <c r="F45" i="5"/>
  <c r="F69" i="5"/>
  <c r="F70" i="5"/>
  <c r="G289" i="9"/>
  <c r="E289" i="9" s="1"/>
  <c r="B289" i="9" s="1"/>
  <c r="D87" i="5"/>
  <c r="F88" i="5"/>
  <c r="F119" i="5"/>
  <c r="F135" i="5"/>
  <c r="G310" i="9"/>
  <c r="E310" i="9" s="1"/>
  <c r="B310" i="9" s="1"/>
  <c r="F206" i="5"/>
  <c r="F207" i="5"/>
  <c r="F246" i="5"/>
  <c r="D35" i="6"/>
  <c r="F36" i="6"/>
  <c r="F90" i="6"/>
  <c r="F130" i="6"/>
  <c r="B315" i="9"/>
  <c r="E314" i="9"/>
  <c r="I10" i="3" s="1"/>
  <c r="D43" i="8"/>
  <c r="F416" i="4"/>
  <c r="E143" i="9"/>
  <c r="B143" i="9" s="1"/>
  <c r="F603" i="4"/>
  <c r="F149"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B214" i="9"/>
  <c r="B216"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B270" i="9"/>
  <c r="H1127" i="1" l="1"/>
  <c r="G1576" i="1"/>
  <c r="H1576" i="1"/>
  <c r="G313" i="9"/>
  <c r="E313" i="9" s="1"/>
  <c r="B313" i="9" s="1"/>
  <c r="I34" i="3"/>
  <c r="E68" i="5"/>
  <c r="I21" i="3" s="1"/>
  <c r="G1097" i="1"/>
  <c r="F163" i="4"/>
  <c r="H27" i="3"/>
  <c r="F114" i="6"/>
  <c r="C1408" i="1"/>
  <c r="E165" i="9"/>
  <c r="B165" i="9" s="1"/>
  <c r="E166" i="9"/>
  <c r="B166" i="9" s="1"/>
  <c r="F213" i="9"/>
  <c r="G312" i="9"/>
  <c r="E312" i="9" s="1"/>
  <c r="F35" i="6"/>
  <c r="H25" i="3"/>
  <c r="C1329" i="1"/>
  <c r="F87" i="5"/>
  <c r="D68" i="5"/>
  <c r="C1065" i="1"/>
  <c r="D408" i="4"/>
  <c r="C345" i="1"/>
  <c r="D407" i="4"/>
  <c r="C293" i="1"/>
  <c r="D1112" i="1"/>
  <c r="F134" i="5"/>
  <c r="E420" i="4"/>
  <c r="D415" i="1"/>
  <c r="F421" i="4"/>
  <c r="D420" i="4"/>
  <c r="C415" i="1"/>
  <c r="H1223" i="1"/>
  <c r="G309" i="9"/>
  <c r="F190" i="5"/>
  <c r="C1167" i="1"/>
  <c r="D176" i="5"/>
  <c r="F152" i="4"/>
  <c r="I1444" i="1"/>
  <c r="I1440" i="1"/>
  <c r="I24" i="3"/>
  <c r="E141" i="6"/>
  <c r="G317" i="9" s="1"/>
  <c r="E317" i="9" s="1"/>
  <c r="D1299" i="1"/>
  <c r="D141" i="6"/>
  <c r="I1443" i="1"/>
  <c r="H1113" i="1"/>
  <c r="H638" i="1"/>
  <c r="G565" i="1"/>
  <c r="H478" i="1"/>
  <c r="H529" i="1"/>
  <c r="G248" i="1"/>
  <c r="H159" i="1"/>
  <c r="G466" i="1"/>
  <c r="I35" i="3"/>
  <c r="C1518" i="1"/>
  <c r="E7" i="5"/>
  <c r="D990" i="1"/>
  <c r="F515" i="4"/>
  <c r="C509" i="1"/>
  <c r="E350" i="4"/>
  <c r="F350" i="4" s="1"/>
  <c r="D358" i="1"/>
  <c r="E298" i="4"/>
  <c r="F298" i="4" s="1"/>
  <c r="D306" i="1"/>
  <c r="E151" i="4"/>
  <c r="F151" i="4" s="1"/>
  <c r="D148" i="1"/>
  <c r="D1222" i="1"/>
  <c r="F245" i="5"/>
  <c r="E237" i="5"/>
  <c r="F237" i="5" s="1"/>
  <c r="D1215" i="1"/>
  <c r="H23" i="3"/>
  <c r="C1214" i="1"/>
  <c r="F50" i="4"/>
  <c r="D6" i="4"/>
  <c r="C46" i="1"/>
  <c r="K1450" i="9"/>
  <c r="H309" i="9"/>
  <c r="E176" i="5"/>
  <c r="D1167" i="1"/>
  <c r="H1168" i="1"/>
  <c r="G1168" i="1"/>
  <c r="D1096" i="1"/>
  <c r="F118" i="5"/>
  <c r="D1056" i="1"/>
  <c r="F78" i="5"/>
  <c r="F252" i="4"/>
  <c r="D289" i="4"/>
  <c r="H17" i="3"/>
  <c r="C147" i="1"/>
  <c r="H21" i="9"/>
  <c r="E21" i="9" s="1"/>
  <c r="D1124" i="1"/>
  <c r="F146" i="5"/>
  <c r="E528" i="4"/>
  <c r="D523" i="1"/>
  <c r="D636" i="4"/>
  <c r="F528" i="4"/>
  <c r="C522" i="1"/>
  <c r="F224" i="4"/>
  <c r="G574" i="1"/>
  <c r="H561" i="1"/>
  <c r="H519" i="1"/>
  <c r="H479" i="1"/>
  <c r="H220" i="1"/>
  <c r="H173" i="1"/>
  <c r="D1046" i="1" l="1"/>
  <c r="H1408" i="1"/>
  <c r="G1408" i="1"/>
  <c r="B21" i="9"/>
  <c r="F636" i="4"/>
  <c r="C630" i="1"/>
  <c r="E636" i="4"/>
  <c r="D630" i="1" s="1"/>
  <c r="D522" i="1"/>
  <c r="H522" i="1" s="1"/>
  <c r="H1124" i="1"/>
  <c r="G1124" i="1"/>
  <c r="D291" i="4"/>
  <c r="D413" i="4"/>
  <c r="C285" i="1"/>
  <c r="H46" i="1"/>
  <c r="G46" i="1"/>
  <c r="H1215" i="1"/>
  <c r="G1215" i="1"/>
  <c r="G148" i="1"/>
  <c r="H148" i="1"/>
  <c r="H306" i="1"/>
  <c r="G306" i="1"/>
  <c r="H358" i="1"/>
  <c r="G358" i="1"/>
  <c r="H509" i="1"/>
  <c r="G509" i="1"/>
  <c r="H990" i="1"/>
  <c r="G990" i="1"/>
  <c r="H1518" i="1"/>
  <c r="G1518" i="1"/>
  <c r="H11" i="3"/>
  <c r="H1299" i="1"/>
  <c r="G1299" i="1"/>
  <c r="F176" i="5"/>
  <c r="D175" i="5"/>
  <c r="H22" i="3"/>
  <c r="C1153" i="1"/>
  <c r="D635" i="4"/>
  <c r="F420" i="4"/>
  <c r="C414" i="1"/>
  <c r="H1065" i="1"/>
  <c r="G1065" i="1"/>
  <c r="B312" i="9"/>
  <c r="E311" i="9"/>
  <c r="G523" i="1"/>
  <c r="H523" i="1"/>
  <c r="B317" i="9"/>
  <c r="E316" i="9"/>
  <c r="G1056" i="1"/>
  <c r="H1056" i="1"/>
  <c r="G1096" i="1"/>
  <c r="H1096" i="1"/>
  <c r="E175" i="5"/>
  <c r="D1152" i="1" s="1"/>
  <c r="I22" i="3"/>
  <c r="D1153" i="1"/>
  <c r="H19" i="9"/>
  <c r="E19" i="9" s="1"/>
  <c r="B19" i="9" s="1"/>
  <c r="D412" i="4"/>
  <c r="F6" i="4"/>
  <c r="H16" i="3"/>
  <c r="D290" i="4"/>
  <c r="C2" i="1"/>
  <c r="I23" i="3"/>
  <c r="D1214" i="1"/>
  <c r="G1214" i="1" s="1"/>
  <c r="G1222" i="1"/>
  <c r="H1222" i="1"/>
  <c r="I17" i="3"/>
  <c r="E289" i="4"/>
  <c r="F289" i="4" s="1"/>
  <c r="D147" i="1"/>
  <c r="G147" i="1" s="1"/>
  <c r="E407" i="4"/>
  <c r="D402" i="1" s="1"/>
  <c r="D293" i="1"/>
  <c r="G293" i="1" s="1"/>
  <c r="E412" i="4"/>
  <c r="D345" i="1"/>
  <c r="G345" i="1" s="1"/>
  <c r="E408" i="4"/>
  <c r="D403" i="1" s="1"/>
  <c r="E6" i="5"/>
  <c r="I20" i="3"/>
  <c r="D985" i="1"/>
  <c r="F7" i="5"/>
  <c r="F141" i="6"/>
  <c r="H28" i="3"/>
  <c r="C1435" i="1"/>
  <c r="I28" i="3"/>
  <c r="D1435" i="1"/>
  <c r="H1167" i="1"/>
  <c r="G1167" i="1"/>
  <c r="E309" i="9"/>
  <c r="B309" i="9" s="1"/>
  <c r="H415" i="1"/>
  <c r="G415" i="1"/>
  <c r="D414" i="1"/>
  <c r="E635" i="4"/>
  <c r="D629" i="1" s="1"/>
  <c r="H1112" i="1"/>
  <c r="G1112" i="1"/>
  <c r="F407" i="4"/>
  <c r="C402" i="1"/>
  <c r="H345" i="1"/>
  <c r="C403" i="1"/>
  <c r="F68" i="5"/>
  <c r="H21" i="3"/>
  <c r="C1046" i="1"/>
  <c r="D6" i="5"/>
  <c r="H1329" i="1"/>
  <c r="G1329" i="1"/>
  <c r="B213" i="9"/>
  <c r="H1214" i="1" l="1"/>
  <c r="F408" i="4"/>
  <c r="H1046" i="1"/>
  <c r="G1046" i="1"/>
  <c r="H1435" i="1"/>
  <c r="G1435" i="1"/>
  <c r="G985" i="1"/>
  <c r="H985" i="1"/>
  <c r="H278" i="9"/>
  <c r="D984" i="1"/>
  <c r="C286" i="1"/>
  <c r="H147" i="1"/>
  <c r="H293" i="1"/>
  <c r="H1153" i="1"/>
  <c r="G1153" i="1"/>
  <c r="F175" i="5"/>
  <c r="C1152" i="1"/>
  <c r="H630" i="1"/>
  <c r="G630" i="1"/>
  <c r="G522" i="1"/>
  <c r="G284" i="9"/>
  <c r="E284" i="9" s="1"/>
  <c r="B284" i="9" s="1"/>
  <c r="G278" i="9"/>
  <c r="F6" i="5"/>
  <c r="C984" i="1"/>
  <c r="H403" i="1"/>
  <c r="G403" i="1"/>
  <c r="H402" i="1"/>
  <c r="G402" i="1"/>
  <c r="E639" i="4"/>
  <c r="D407" i="1"/>
  <c r="E413" i="4"/>
  <c r="F413" i="4" s="1"/>
  <c r="E291" i="4"/>
  <c r="D287" i="1" s="1"/>
  <c r="D285" i="1"/>
  <c r="H285" i="1" s="1"/>
  <c r="E290" i="4"/>
  <c r="D286" i="1" s="1"/>
  <c r="G2" i="1"/>
  <c r="H2" i="1"/>
  <c r="D639" i="4"/>
  <c r="D414" i="4"/>
  <c r="F412" i="4"/>
  <c r="C407" i="1"/>
  <c r="H414" i="1"/>
  <c r="G414" i="1"/>
  <c r="F635" i="4"/>
  <c r="C629" i="1"/>
  <c r="H9" i="3"/>
  <c r="N3" i="9"/>
  <c r="I11" i="3"/>
  <c r="D640" i="4"/>
  <c r="D415" i="4"/>
  <c r="C408" i="1"/>
  <c r="F291" i="4"/>
  <c r="C287" i="1"/>
  <c r="E278" i="9" l="1"/>
  <c r="E277" i="9" s="1"/>
  <c r="G285" i="1"/>
  <c r="H287" i="1"/>
  <c r="G287" i="1"/>
  <c r="D642" i="4"/>
  <c r="C634" i="1"/>
  <c r="C410" i="1"/>
  <c r="H629" i="1"/>
  <c r="G629" i="1"/>
  <c r="H407" i="1"/>
  <c r="G407" i="1"/>
  <c r="F414" i="4"/>
  <c r="C409" i="1"/>
  <c r="E640" i="4"/>
  <c r="E415" i="4"/>
  <c r="D410" i="1" s="1"/>
  <c r="D408" i="1"/>
  <c r="E414" i="4"/>
  <c r="D409" i="1" s="1"/>
  <c r="H8" i="3"/>
  <c r="H984" i="1"/>
  <c r="G984" i="1"/>
  <c r="B278" i="9"/>
  <c r="H286" i="1"/>
  <c r="G286" i="1"/>
  <c r="K3" i="9"/>
  <c r="I9" i="3"/>
  <c r="D641" i="4"/>
  <c r="F639" i="4"/>
  <c r="C633" i="1"/>
  <c r="E641" i="4"/>
  <c r="D633" i="1"/>
  <c r="H1152" i="1"/>
  <c r="G1152" i="1"/>
  <c r="F290" i="4"/>
  <c r="F415" i="4" l="1"/>
  <c r="M3" i="9"/>
  <c r="I8" i="3"/>
  <c r="E642" i="4"/>
  <c r="F642" i="4" s="1"/>
  <c r="D634" i="1"/>
  <c r="G634" i="1" s="1"/>
  <c r="F640" i="4"/>
  <c r="G408" i="1"/>
  <c r="H633" i="1"/>
  <c r="G633" i="1"/>
  <c r="D645" i="4"/>
  <c r="F641" i="4"/>
  <c r="C635" i="1"/>
  <c r="H409" i="1"/>
  <c r="G409" i="1"/>
  <c r="H410" i="1"/>
  <c r="G410" i="1"/>
  <c r="H634" i="1"/>
  <c r="D646" i="4"/>
  <c r="C636" i="1"/>
  <c r="H408" i="1"/>
  <c r="D635" i="1"/>
  <c r="E645" i="4" l="1"/>
  <c r="D639" i="1" s="1"/>
  <c r="H19" i="3"/>
  <c r="F646" i="4"/>
  <c r="C640" i="1"/>
  <c r="I18" i="3"/>
  <c r="H635" i="1"/>
  <c r="G635" i="1"/>
  <c r="H18" i="3"/>
  <c r="C639" i="1"/>
  <c r="E646" i="4"/>
  <c r="D636" i="1"/>
  <c r="H636" i="1" s="1"/>
  <c r="G276" i="9" l="1"/>
  <c r="E276" i="9" s="1"/>
  <c r="B276" i="9" s="1"/>
  <c r="F645" i="4"/>
  <c r="H639" i="1"/>
  <c r="G639" i="1"/>
  <c r="G636" i="1"/>
  <c r="I19" i="3"/>
  <c r="D640" i="1"/>
  <c r="H7" i="3" s="1"/>
  <c r="G640" i="1" l="1"/>
  <c r="H640" i="1"/>
  <c r="J3" i="9"/>
  <c r="G274" i="9" l="1"/>
  <c r="L272" i="9"/>
  <c r="H274" i="9"/>
  <c r="M272" i="9"/>
  <c r="H18" i="9"/>
  <c r="G18" i="9"/>
  <c r="J5" i="9"/>
  <c r="K6" i="9"/>
  <c r="I8" i="9"/>
  <c r="J9" i="9"/>
  <c r="K10" i="9"/>
  <c r="I12" i="9"/>
  <c r="J13" i="9"/>
  <c r="M15" i="9"/>
  <c r="L16" i="9"/>
  <c r="I17" i="9"/>
  <c r="I5" i="9"/>
  <c r="J6" i="9"/>
  <c r="K7" i="9"/>
  <c r="I9" i="9"/>
  <c r="J10" i="9"/>
  <c r="E10" i="9" s="1"/>
  <c r="B10" i="9" s="1"/>
  <c r="K11" i="9"/>
  <c r="G15" i="9"/>
  <c r="H16" i="9"/>
  <c r="I6" i="9"/>
  <c r="J7" i="9"/>
  <c r="K8" i="9"/>
  <c r="J11" i="9"/>
  <c r="K12" i="9"/>
  <c r="H15" i="9"/>
  <c r="G16" i="9"/>
  <c r="G17" i="9"/>
  <c r="K5" i="9"/>
  <c r="I7" i="9"/>
  <c r="J8" i="9"/>
  <c r="K9" i="9"/>
  <c r="I11" i="9"/>
  <c r="J12" i="9"/>
  <c r="K13" i="9"/>
  <c r="L15" i="9"/>
  <c r="F15" i="9" s="1"/>
  <c r="M16" i="9"/>
  <c r="J17" i="9"/>
  <c r="I13" i="9"/>
  <c r="E13" i="9" s="1"/>
  <c r="B13" i="9" s="1"/>
  <c r="H17" i="9"/>
  <c r="E7" i="9" l="1"/>
  <c r="B7" i="9" s="1"/>
  <c r="E18" i="9"/>
  <c r="B18" i="9" s="1"/>
  <c r="E9" i="9"/>
  <c r="B9" i="9" s="1"/>
  <c r="F272" i="9"/>
  <c r="E17" i="9"/>
  <c r="B17" i="9" s="1"/>
  <c r="E12" i="9"/>
  <c r="B12" i="9" s="1"/>
  <c r="E11" i="9"/>
  <c r="B11" i="9" s="1"/>
  <c r="E16" i="9"/>
  <c r="E6" i="9"/>
  <c r="B6" i="9" s="1"/>
  <c r="E15" i="9"/>
  <c r="E5" i="9"/>
  <c r="F16" i="9"/>
  <c r="F14" i="9" s="1"/>
  <c r="E8" i="9"/>
  <c r="B8" i="9" s="1"/>
  <c r="E274" i="9"/>
  <c r="B16" i="9" l="1"/>
  <c r="B5" i="9"/>
  <c r="E4" i="9"/>
  <c r="B274" i="9"/>
  <c r="E20" i="9"/>
  <c r="I7" i="3" s="1"/>
  <c r="B15"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<sst xmlns="http://schemas.openxmlformats.org/spreadsheetml/2006/main" count="4369" uniqueCount="3421">
  <si>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</si>
  <si>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</si>
  <si>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</si>
  <si>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</si>
  <si>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</si>
  <si>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</si>
  <si>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</si>
  <si>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</si>
  <si>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</si>
  <si>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</si>
  <si>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</si>
  <si>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</si>
  <si>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</si>
  <si>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</si>
  <si>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</si>
  <si>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</si>
  <si>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</si>
  <si>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</si>
  <si>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</si>
  <si>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</si>
  <si>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</si>
  <si>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</si>
  <si>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</si>
  <si>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</si>
  <si>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</si>
  <si>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</si>
  <si>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</si>
  <si>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</si>
  <si>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</si>
  <si>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</si>
  <si>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</si>
  <si>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FAKULTET STROJARSTVA I BRODOGRADNJE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</si>
  <si>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</si>
  <si>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</si>
  <si>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</si>
  <si>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</si>
  <si>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</si>
  <si>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</si>
  <si>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</si>
  <si>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</si>
  <si>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</si>
  <si>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</si>
  <si>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</si>
  <si>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</si>
  <si>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</si>
  <si>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</si>
  <si>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</si>
  <si>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</si>
  <si>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</si>
  <si>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1829 - SVEUČILIŠTE U ZAGREBU, FAKULTET STROJARSTVA I BRODOGRADNJE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</si>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</sst>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21029304.509999998</v>
      </c>
      <c r="D2" s="6">
        <f>'PR-RAS'!E6</f>
        <v>40459831.789999999</v>
      </c>
      <c r="E2" s="6">
        <v>0</v>
      </c>
      <c r="F2" s="6">
        <v>0</v>
      </c>
      <c r="G2" s="7">
        <f t="shared" ref="G2:G264" si="0">(B2/1000)*(C2*1+D2*2)</f>
        <v>101948.96809000001</v>
      </c>
      <c r="H2" s="7">
        <f t="shared" ref="H2:H264" si="1">ABS(C2-ROUND(C2,0))+ABS(D2-ROUND(D2,0))</f>
        <v>0.70000000298023224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6034523.75</v>
      </c>
      <c r="D46" s="1">
        <f>'PR-RAS'!E50</f>
        <v>23952451.479999997</v>
      </c>
      <c r="E46" s="1">
        <v>0</v>
      </c>
      <c r="F46" s="1">
        <v>0</v>
      </c>
      <c r="G46" s="2">
        <f t="shared" si="0"/>
        <v>2427274.2019499997</v>
      </c>
      <c r="H46" s="2">
        <f t="shared" si="1"/>
        <v>0.72999999672174454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4076.51</v>
      </c>
      <c r="D47" s="1">
        <f>'PR-RAS'!E51</f>
        <v>6953.79</v>
      </c>
      <c r="E47" s="1">
        <v>0</v>
      </c>
      <c r="F47" s="1">
        <v>0</v>
      </c>
      <c r="G47" s="2">
        <f t="shared" si="0"/>
        <v>827.26814000000002</v>
      </c>
      <c r="H47" s="2">
        <f t="shared" si="1"/>
        <v>0.6999999999998181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4076.51</v>
      </c>
      <c r="D48" s="1">
        <f>'PR-RAS'!E52</f>
        <v>6953.79</v>
      </c>
      <c r="E48" s="1">
        <v>0</v>
      </c>
      <c r="F48" s="1">
        <v>0</v>
      </c>
      <c r="G48" s="2">
        <f t="shared" si="0"/>
        <v>845.25223000000005</v>
      </c>
      <c r="H48" s="2">
        <f t="shared" si="1"/>
        <v>0.6999999999998181</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3944884.71</v>
      </c>
      <c r="D50" s="1">
        <f>'PR-RAS'!E54</f>
        <v>21060568.390000001</v>
      </c>
      <c r="E50" s="1">
        <v>0</v>
      </c>
      <c r="F50" s="1">
        <v>0</v>
      </c>
      <c r="G50" s="2">
        <f t="shared" si="0"/>
        <v>2257235.0530100004</v>
      </c>
      <c r="H50" s="2">
        <f t="shared" si="1"/>
        <v>0.68000000063329935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997.67</v>
      </c>
      <c r="D51" s="1">
        <f>'PR-RAS'!E55</f>
        <v>5000</v>
      </c>
      <c r="E51" s="1">
        <v>0</v>
      </c>
      <c r="F51" s="1">
        <v>0</v>
      </c>
      <c r="G51" s="2">
        <f t="shared" si="0"/>
        <v>549.88350000000003</v>
      </c>
      <c r="H51" s="2">
        <f t="shared" si="1"/>
        <v>0.33000000000004093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2262456.7000000002</v>
      </c>
      <c r="D53" s="1">
        <f>'PR-RAS'!E57</f>
        <v>6422411.1900000004</v>
      </c>
      <c r="E53" s="1">
        <v>0</v>
      </c>
      <c r="F53" s="1">
        <v>0</v>
      </c>
      <c r="G53" s="2">
        <f t="shared" si="0"/>
        <v>785578.51216000004</v>
      </c>
      <c r="H53" s="2">
        <f t="shared" si="1"/>
        <v>0.49000000022351742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1681430.34</v>
      </c>
      <c r="D54" s="1">
        <f>'PR-RAS'!E58</f>
        <v>14633157.199999999</v>
      </c>
      <c r="E54" s="1">
        <v>0</v>
      </c>
      <c r="F54" s="1">
        <v>0</v>
      </c>
      <c r="G54" s="2">
        <f t="shared" si="0"/>
        <v>1640230.4712199999</v>
      </c>
      <c r="H54" s="2">
        <f t="shared" si="1"/>
        <v>0.53999999933876097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37777.82</v>
      </c>
      <c r="D58" s="1">
        <f>'PR-RAS'!E62</f>
        <v>185121.41</v>
      </c>
      <c r="E58" s="1">
        <v>0</v>
      </c>
      <c r="F58" s="1">
        <v>0</v>
      </c>
      <c r="G58" s="2">
        <f t="shared" si="0"/>
        <v>23257.176480000002</v>
      </c>
      <c r="H58" s="2">
        <f t="shared" si="1"/>
        <v>0.5900000000037835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37777.82</v>
      </c>
      <c r="D59" s="1">
        <f>'PR-RAS'!E63</f>
        <v>185121.41</v>
      </c>
      <c r="E59" s="1">
        <v>0</v>
      </c>
      <c r="F59" s="1">
        <v>0</v>
      </c>
      <c r="G59" s="2">
        <f t="shared" si="0"/>
        <v>23665.197120000001</v>
      </c>
      <c r="H59" s="2">
        <f t="shared" si="1"/>
        <v>0.5900000000037835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11279.19</v>
      </c>
      <c r="D64" s="1">
        <f>'PR-RAS'!E68</f>
        <v>0</v>
      </c>
      <c r="E64" s="1">
        <v>0</v>
      </c>
      <c r="F64" s="1">
        <v>0</v>
      </c>
      <c r="G64" s="2">
        <f t="shared" si="0"/>
        <v>710.58897000000002</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11279.19</v>
      </c>
      <c r="D65" s="1">
        <f>'PR-RAS'!E69</f>
        <v>0</v>
      </c>
      <c r="E65" s="1">
        <v>0</v>
      </c>
      <c r="F65" s="1">
        <v>0</v>
      </c>
      <c r="G65" s="2">
        <f t="shared" si="0"/>
        <v>721.8681600000001</v>
      </c>
      <c r="H65" s="2">
        <f t="shared" si="1"/>
        <v>0.19000000000050932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163545.60999999999</v>
      </c>
      <c r="D70" s="1">
        <f>'PR-RAS'!E74</f>
        <v>239350.88</v>
      </c>
      <c r="E70" s="1">
        <v>0</v>
      </c>
      <c r="F70" s="1">
        <v>0</v>
      </c>
      <c r="G70" s="2">
        <f t="shared" si="0"/>
        <v>44315.068530000004</v>
      </c>
      <c r="H70" s="2">
        <f t="shared" si="1"/>
        <v>0.51000000000931323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163545.60999999999</v>
      </c>
      <c r="D71" s="1">
        <f>'PR-RAS'!E75</f>
        <v>239350.88</v>
      </c>
      <c r="E71" s="1">
        <v>0</v>
      </c>
      <c r="F71" s="1">
        <v>0</v>
      </c>
      <c r="G71" s="2">
        <f t="shared" si="0"/>
        <v>44957.315900000001</v>
      </c>
      <c r="H71" s="2">
        <f t="shared" si="1"/>
        <v>0.51000000000931323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1872959.9100000001</v>
      </c>
      <c r="D73" s="1">
        <f>'PR-RAS'!E77</f>
        <v>2460457.0099999998</v>
      </c>
      <c r="E73" s="1">
        <v>0</v>
      </c>
      <c r="F73" s="1">
        <v>0</v>
      </c>
      <c r="G73" s="2">
        <f t="shared" si="0"/>
        <v>489158.92295999994</v>
      </c>
      <c r="H73" s="2">
        <f t="shared" si="1"/>
        <v>9.999999962747097E-2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1027660.38</v>
      </c>
      <c r="D74" s="1">
        <f>'PR-RAS'!E78</f>
        <v>945687.18</v>
      </c>
      <c r="E74" s="1">
        <v>0</v>
      </c>
      <c r="F74" s="1">
        <v>0</v>
      </c>
      <c r="G74" s="2">
        <f t="shared" si="0"/>
        <v>213089.53602</v>
      </c>
      <c r="H74" s="2">
        <f t="shared" si="1"/>
        <v>0.56000000005587935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689900.53</v>
      </c>
      <c r="D76" s="1">
        <f>'PR-RAS'!E80</f>
        <v>493586.63</v>
      </c>
      <c r="E76" s="1">
        <v>0</v>
      </c>
      <c r="F76" s="1">
        <v>0</v>
      </c>
      <c r="G76" s="2">
        <f t="shared" si="0"/>
        <v>125780.53425</v>
      </c>
      <c r="H76" s="2">
        <f t="shared" si="1"/>
        <v>0.83999999996740371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155399</v>
      </c>
      <c r="D77" s="1">
        <f>'PR-RAS'!E81</f>
        <v>1021183.2</v>
      </c>
      <c r="E77" s="1">
        <v>0</v>
      </c>
      <c r="F77" s="1">
        <v>0</v>
      </c>
      <c r="G77" s="2">
        <f t="shared" si="0"/>
        <v>167030.1704</v>
      </c>
      <c r="H77" s="2">
        <f t="shared" si="1"/>
        <v>0.19999999995343387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1555.75</v>
      </c>
      <c r="D78" s="1">
        <f>'PR-RAS'!E82</f>
        <v>21009.530000000002</v>
      </c>
      <c r="E78" s="1">
        <v>0</v>
      </c>
      <c r="F78" s="1">
        <v>0</v>
      </c>
      <c r="G78" s="2">
        <f t="shared" si="0"/>
        <v>3355.2603700000004</v>
      </c>
      <c r="H78" s="2">
        <f t="shared" si="1"/>
        <v>0.71999999999752617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1555.75</v>
      </c>
      <c r="D79" s="1">
        <f>'PR-RAS'!E83</f>
        <v>21009.530000000002</v>
      </c>
      <c r="E79" s="1">
        <v>0</v>
      </c>
      <c r="F79" s="1">
        <v>0</v>
      </c>
      <c r="G79" s="2">
        <f t="shared" si="0"/>
        <v>3398.8351800000005</v>
      </c>
      <c r="H79" s="2">
        <f t="shared" si="1"/>
        <v>0.71999999999752617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20.170000000000002</v>
      </c>
      <c r="D81" s="1">
        <f>'PR-RAS'!E85</f>
        <v>78.88</v>
      </c>
      <c r="E81" s="1">
        <v>0</v>
      </c>
      <c r="F81" s="1">
        <v>0</v>
      </c>
      <c r="G81" s="2">
        <f t="shared" si="0"/>
        <v>14.234400000000001</v>
      </c>
      <c r="H81" s="2">
        <f t="shared" si="1"/>
        <v>0.29000000000000625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305.52999999999997</v>
      </c>
      <c r="D82" s="1">
        <f>'PR-RAS'!E86</f>
        <v>201.52</v>
      </c>
      <c r="E82" s="1">
        <v>0</v>
      </c>
      <c r="F82" s="1">
        <v>0</v>
      </c>
      <c r="G82" s="2">
        <f t="shared" si="0"/>
        <v>57.394169999999995</v>
      </c>
      <c r="H82" s="2">
        <f t="shared" si="1"/>
        <v>0.95000000000001705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1230.05</v>
      </c>
      <c r="D83" s="1">
        <f>'PR-RAS'!E87</f>
        <v>20729.13</v>
      </c>
      <c r="E83" s="1">
        <v>0</v>
      </c>
      <c r="F83" s="1">
        <v>0</v>
      </c>
      <c r="G83" s="2">
        <f t="shared" si="0"/>
        <v>3500.4414200000006</v>
      </c>
      <c r="H83" s="2">
        <f t="shared" si="1"/>
        <v>0.18000000000097316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669977.19999999995</v>
      </c>
      <c r="D102" s="1">
        <f>'PR-RAS'!E106</f>
        <v>704127.82</v>
      </c>
      <c r="E102" s="1">
        <v>0</v>
      </c>
      <c r="F102" s="1">
        <v>0</v>
      </c>
      <c r="G102" s="2">
        <f t="shared" si="0"/>
        <v>209901.51684</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669977.19999999995</v>
      </c>
      <c r="D108" s="1">
        <f>'PR-RAS'!E112</f>
        <v>704127.82</v>
      </c>
      <c r="E108" s="1">
        <v>0</v>
      </c>
      <c r="F108" s="1">
        <v>0</v>
      </c>
      <c r="G108" s="2">
        <f t="shared" si="0"/>
        <v>222370.91387999998</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669977.19999999995</v>
      </c>
      <c r="D113" s="1">
        <f>'PR-RAS'!E117</f>
        <v>704127.82</v>
      </c>
      <c r="E113" s="1">
        <v>0</v>
      </c>
      <c r="F113" s="1">
        <v>0</v>
      </c>
      <c r="G113" s="2">
        <f t="shared" si="0"/>
        <v>232762.07807999998</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3281251.98</v>
      </c>
      <c r="D120" s="1">
        <f>'PR-RAS'!E124</f>
        <v>3547263.8899999997</v>
      </c>
      <c r="E120" s="1">
        <v>0</v>
      </c>
      <c r="F120" s="1">
        <v>0</v>
      </c>
      <c r="G120" s="2">
        <f t="shared" si="0"/>
        <v>1234717.7914399998</v>
      </c>
      <c r="H120" s="2">
        <f t="shared" si="1"/>
        <v>0.13000000035390258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1539190.82</v>
      </c>
      <c r="D121" s="1">
        <f>'PR-RAS'!E125</f>
        <v>1462406.99</v>
      </c>
      <c r="E121" s="1">
        <v>0</v>
      </c>
      <c r="F121" s="1">
        <v>0</v>
      </c>
      <c r="G121" s="2">
        <f t="shared" si="0"/>
        <v>535680.576</v>
      </c>
      <c r="H121" s="2">
        <f t="shared" si="1"/>
        <v>0.18999999994412065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38218.78</v>
      </c>
      <c r="D122" s="1">
        <f>'PR-RAS'!E126</f>
        <v>36707.25</v>
      </c>
      <c r="E122" s="1">
        <v>0</v>
      </c>
      <c r="F122" s="1">
        <v>0</v>
      </c>
      <c r="G122" s="2">
        <f t="shared" si="0"/>
        <v>13507.62688</v>
      </c>
      <c r="H122" s="2">
        <f t="shared" si="1"/>
        <v>0.47000000000116415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1500972.04</v>
      </c>
      <c r="D123" s="1">
        <f>'PR-RAS'!E127</f>
        <v>1425699.74</v>
      </c>
      <c r="E123" s="1">
        <v>0</v>
      </c>
      <c r="F123" s="1">
        <v>0</v>
      </c>
      <c r="G123" s="2">
        <f t="shared" si="0"/>
        <v>530989.32543999993</v>
      </c>
      <c r="H123" s="2">
        <f t="shared" si="1"/>
        <v>0.30000000004656613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1742061.16</v>
      </c>
      <c r="D124" s="1">
        <f>'PR-RAS'!E128</f>
        <v>2084856.9</v>
      </c>
      <c r="E124" s="1">
        <v>0</v>
      </c>
      <c r="F124" s="1">
        <v>0</v>
      </c>
      <c r="G124" s="2">
        <f t="shared" si="0"/>
        <v>727148.32007999998</v>
      </c>
      <c r="H124" s="2">
        <f t="shared" si="1"/>
        <v>0.26000000000931323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1539397.97</v>
      </c>
      <c r="D125" s="1">
        <f>'PR-RAS'!E129</f>
        <v>2083841.9</v>
      </c>
      <c r="E125" s="1">
        <v>0</v>
      </c>
      <c r="F125" s="1">
        <v>0</v>
      </c>
      <c r="G125" s="2">
        <f t="shared" si="0"/>
        <v>707678.1394799999</v>
      </c>
      <c r="H125" s="2">
        <f t="shared" si="1"/>
        <v>0.13000000012107193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202663.19</v>
      </c>
      <c r="D126" s="1">
        <f>'PR-RAS'!E130</f>
        <v>1015</v>
      </c>
      <c r="E126" s="1">
        <v>0</v>
      </c>
      <c r="F126" s="1">
        <v>0</v>
      </c>
      <c r="G126" s="2">
        <f t="shared" si="0"/>
        <v>25586.64875</v>
      </c>
      <c r="H126" s="2">
        <f t="shared" si="1"/>
        <v>0.19000000000232831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11019308.109999999</v>
      </c>
      <c r="D129" s="1">
        <f>'PR-RAS'!E133</f>
        <v>12231314.970000001</v>
      </c>
      <c r="E129" s="1">
        <v>0</v>
      </c>
      <c r="F129" s="1">
        <v>0</v>
      </c>
      <c r="G129" s="2">
        <f t="shared" si="0"/>
        <v>4541688.0703999996</v>
      </c>
      <c r="H129" s="2">
        <f t="shared" si="1"/>
        <v>0.1399999987334013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11019308.109999999</v>
      </c>
      <c r="D130" s="1">
        <f>'PR-RAS'!E134</f>
        <v>12231314.970000001</v>
      </c>
      <c r="E130" s="1">
        <v>0</v>
      </c>
      <c r="F130" s="1">
        <v>0</v>
      </c>
      <c r="G130" s="2">
        <f t="shared" si="0"/>
        <v>4577170.0084499996</v>
      </c>
      <c r="H130" s="2">
        <f t="shared" si="1"/>
        <v>0.1399999987334013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11019308.109999999</v>
      </c>
      <c r="D131" s="1">
        <f>'PR-RAS'!E135</f>
        <v>12231314.970000001</v>
      </c>
      <c r="E131" s="1">
        <v>0</v>
      </c>
      <c r="F131" s="1">
        <v>0</v>
      </c>
      <c r="G131" s="2">
        <f t="shared" si="0"/>
        <v>4612651.9464999996</v>
      </c>
      <c r="H131" s="2">
        <f t="shared" si="1"/>
        <v>0.1399999987334013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22687.72</v>
      </c>
      <c r="D135" s="1">
        <f>'PR-RAS'!E139</f>
        <v>3664.1</v>
      </c>
      <c r="E135" s="1">
        <v>0</v>
      </c>
      <c r="F135" s="1">
        <v>0</v>
      </c>
      <c r="G135" s="2">
        <f t="shared" si="0"/>
        <v>4022.1332800000005</v>
      </c>
      <c r="H135" s="2">
        <f t="shared" si="1"/>
        <v>0.3799999999987449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22687.72</v>
      </c>
      <c r="D146" s="1">
        <f>'PR-RAS'!E150</f>
        <v>3664.1</v>
      </c>
      <c r="E146" s="1">
        <v>0</v>
      </c>
      <c r="F146" s="1">
        <v>0</v>
      </c>
      <c r="G146" s="2">
        <f t="shared" si="0"/>
        <v>4352.3083999999999</v>
      </c>
      <c r="H146" s="2">
        <f t="shared" si="1"/>
        <v>0.3799999999987449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17938066.129999995</v>
      </c>
      <c r="D147" s="1">
        <f>'PR-RAS'!E151</f>
        <v>22462815.370000001</v>
      </c>
      <c r="E147" s="1">
        <v>0</v>
      </c>
      <c r="F147" s="1">
        <v>0</v>
      </c>
      <c r="G147" s="2">
        <f t="shared" si="0"/>
        <v>9178099.7430199999</v>
      </c>
      <c r="H147" s="2">
        <f t="shared" si="1"/>
        <v>0.4999999962747097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11681157.550000001</v>
      </c>
      <c r="D148" s="1">
        <f>'PR-RAS'!E152</f>
        <v>12671832.949999999</v>
      </c>
      <c r="E148" s="1">
        <v>0</v>
      </c>
      <c r="F148" s="1">
        <v>0</v>
      </c>
      <c r="G148" s="2">
        <f t="shared" si="0"/>
        <v>5442649.04715</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9794061.0899999999</v>
      </c>
      <c r="D149" s="1">
        <f>'PR-RAS'!E153</f>
        <v>10506520.66</v>
      </c>
      <c r="E149" s="1">
        <v>0</v>
      </c>
      <c r="F149" s="1">
        <v>0</v>
      </c>
      <c r="G149" s="2">
        <f t="shared" si="0"/>
        <v>4559451.15668</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9787094.7899999991</v>
      </c>
      <c r="D150" s="1">
        <f>'PR-RAS'!E154</f>
        <v>10498756.49</v>
      </c>
      <c r="E150" s="1">
        <v>0</v>
      </c>
      <c r="F150" s="1">
        <v>0</v>
      </c>
      <c r="G150" s="2">
        <f t="shared" si="0"/>
        <v>4586906.5577299995</v>
      </c>
      <c r="H150" s="2">
        <f t="shared" si="1"/>
        <v>0.70000000111758709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6966.3</v>
      </c>
      <c r="D153" s="1">
        <f>'PR-RAS'!E157</f>
        <v>7764.17</v>
      </c>
      <c r="E153" s="1">
        <v>0</v>
      </c>
      <c r="F153" s="1">
        <v>0</v>
      </c>
      <c r="G153" s="2">
        <f t="shared" si="0"/>
        <v>3419.1852799999997</v>
      </c>
      <c r="H153" s="2">
        <f t="shared" si="1"/>
        <v>0.47000000000025466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329629.73</v>
      </c>
      <c r="D154" s="1">
        <f>'PR-RAS'!E158</f>
        <v>457825.5</v>
      </c>
      <c r="E154" s="1">
        <v>0</v>
      </c>
      <c r="F154" s="1">
        <v>0</v>
      </c>
      <c r="G154" s="2">
        <f t="shared" si="0"/>
        <v>190527.95168999999</v>
      </c>
      <c r="H154" s="2">
        <f t="shared" si="1"/>
        <v>0.77000000001862645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1557466.73</v>
      </c>
      <c r="D155" s="1">
        <f>'PR-RAS'!E159</f>
        <v>1707486.79</v>
      </c>
      <c r="E155" s="1">
        <v>0</v>
      </c>
      <c r="F155" s="1">
        <v>0</v>
      </c>
      <c r="G155" s="2">
        <f t="shared" si="0"/>
        <v>765755.80774000008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1557446.89</v>
      </c>
      <c r="D157" s="1">
        <f>'PR-RAS'!E161</f>
        <v>1706378.93</v>
      </c>
      <c r="E157" s="1">
        <v>0</v>
      </c>
      <c r="F157" s="1">
        <v>0</v>
      </c>
      <c r="G157" s="2">
        <f t="shared" si="0"/>
        <v>775351.94099999999</v>
      </c>
      <c r="H157" s="2">
        <f t="shared" si="1"/>
        <v>0.18000000016763806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19.84</v>
      </c>
      <c r="D158" s="1">
        <f>'PR-RAS'!E162</f>
        <v>1107.8599999999999</v>
      </c>
      <c r="E158" s="1">
        <v>0</v>
      </c>
      <c r="F158" s="1">
        <v>0</v>
      </c>
      <c r="G158" s="2">
        <f t="shared" si="0"/>
        <v>350.98291999999998</v>
      </c>
      <c r="H158" s="2">
        <f t="shared" si="1"/>
        <v>0.30000000000010019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5246078.6499999994</v>
      </c>
      <c r="D159" s="1">
        <f>'PR-RAS'!E163</f>
        <v>7983448.6799999997</v>
      </c>
      <c r="E159" s="1">
        <v>0</v>
      </c>
      <c r="F159" s="1">
        <v>0</v>
      </c>
      <c r="G159" s="2">
        <f t="shared" si="0"/>
        <v>3351650.2095799996</v>
      </c>
      <c r="H159" s="2">
        <f t="shared" si="1"/>
        <v>0.67000000085681677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1021145.34</v>
      </c>
      <c r="D160" s="1">
        <f>'PR-RAS'!E164</f>
        <v>1193382.1199999999</v>
      </c>
      <c r="E160" s="1">
        <v>0</v>
      </c>
      <c r="F160" s="1">
        <v>0</v>
      </c>
      <c r="G160" s="2">
        <f t="shared" si="0"/>
        <v>541857.62321999995</v>
      </c>
      <c r="H160" s="2">
        <f t="shared" si="1"/>
        <v>0.45999999984633178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619762.19999999995</v>
      </c>
      <c r="D161" s="1">
        <f>'PR-RAS'!E165</f>
        <v>737433.95</v>
      </c>
      <c r="E161" s="1">
        <v>0</v>
      </c>
      <c r="F161" s="1">
        <v>0</v>
      </c>
      <c r="G161" s="2">
        <f t="shared" si="0"/>
        <v>335140.81599999999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287288.3</v>
      </c>
      <c r="D162" s="1">
        <f>'PR-RAS'!E166</f>
        <v>296558.71000000002</v>
      </c>
      <c r="E162" s="1">
        <v>0</v>
      </c>
      <c r="F162" s="1">
        <v>0</v>
      </c>
      <c r="G162" s="2">
        <f t="shared" si="0"/>
        <v>141745.32092</v>
      </c>
      <c r="H162" s="2">
        <f t="shared" si="1"/>
        <v>0.58999999996740371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114094.84</v>
      </c>
      <c r="D163" s="1">
        <f>'PR-RAS'!E167</f>
        <v>159389.46</v>
      </c>
      <c r="E163" s="1">
        <v>0</v>
      </c>
      <c r="F163" s="1">
        <v>0</v>
      </c>
      <c r="G163" s="2">
        <f t="shared" si="0"/>
        <v>70125.549120000011</v>
      </c>
      <c r="H163" s="2">
        <f t="shared" si="1"/>
        <v>0.61999999999534339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990667.38</v>
      </c>
      <c r="D165" s="1">
        <f>'PR-RAS'!E169</f>
        <v>772834.76</v>
      </c>
      <c r="E165" s="1">
        <v>0</v>
      </c>
      <c r="F165" s="1">
        <v>0</v>
      </c>
      <c r="G165" s="2">
        <f t="shared" si="0"/>
        <v>415959.25160000002</v>
      </c>
      <c r="H165" s="2">
        <f t="shared" si="1"/>
        <v>0.61999999999534339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137904.59</v>
      </c>
      <c r="D166" s="1">
        <f>'PR-RAS'!E170</f>
        <v>81165.820000000007</v>
      </c>
      <c r="E166" s="1">
        <v>0</v>
      </c>
      <c r="F166" s="1">
        <v>0</v>
      </c>
      <c r="G166" s="2">
        <f t="shared" si="0"/>
        <v>49538.97795</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105681.78</v>
      </c>
      <c r="D167" s="1">
        <f>'PR-RAS'!E171</f>
        <v>137377.79</v>
      </c>
      <c r="E167" s="1">
        <v>0</v>
      </c>
      <c r="F167" s="1">
        <v>0</v>
      </c>
      <c r="G167" s="2">
        <f t="shared" si="0"/>
        <v>63152.601759999998</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539440.86</v>
      </c>
      <c r="D168" s="1">
        <f>'PR-RAS'!E172</f>
        <v>296649.78999999998</v>
      </c>
      <c r="E168" s="1">
        <v>0</v>
      </c>
      <c r="F168" s="1">
        <v>0</v>
      </c>
      <c r="G168" s="2">
        <f t="shared" si="0"/>
        <v>189167.65348000001</v>
      </c>
      <c r="H168" s="2">
        <f t="shared" si="1"/>
        <v>0.3500000000349246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192535.88</v>
      </c>
      <c r="D169" s="1">
        <f>'PR-RAS'!E173</f>
        <v>245524.96</v>
      </c>
      <c r="E169" s="1">
        <v>0</v>
      </c>
      <c r="F169" s="1">
        <v>0</v>
      </c>
      <c r="G169" s="2">
        <f t="shared" si="0"/>
        <v>114842.41440000001</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8431.25</v>
      </c>
      <c r="D170" s="1">
        <f>'PR-RAS'!E174</f>
        <v>9087.2800000000007</v>
      </c>
      <c r="E170" s="1">
        <v>0</v>
      </c>
      <c r="F170" s="1">
        <v>0</v>
      </c>
      <c r="G170" s="2">
        <f t="shared" si="0"/>
        <v>4496.3818900000006</v>
      </c>
      <c r="H170" s="2">
        <f t="shared" si="1"/>
        <v>0.53000000000065484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6673.02</v>
      </c>
      <c r="D172" s="1">
        <f>'PR-RAS'!E176</f>
        <v>3029.12</v>
      </c>
      <c r="E172" s="1">
        <v>0</v>
      </c>
      <c r="F172" s="1">
        <v>0</v>
      </c>
      <c r="G172" s="2">
        <f t="shared" si="0"/>
        <v>2177.0454600000003</v>
      </c>
      <c r="H172" s="2">
        <f t="shared" si="1"/>
        <v>0.14000000000032742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2998584.04</v>
      </c>
      <c r="D173" s="1">
        <f>'PR-RAS'!E177</f>
        <v>5129755.26</v>
      </c>
      <c r="E173" s="1">
        <v>0</v>
      </c>
      <c r="F173" s="1">
        <v>0</v>
      </c>
      <c r="G173" s="2">
        <f t="shared" si="0"/>
        <v>2280392.2643199996</v>
      </c>
      <c r="H173" s="2">
        <f t="shared" si="1"/>
        <v>0.29999999981373549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36309.379999999997</v>
      </c>
      <c r="D174" s="1">
        <f>'PR-RAS'!E178</f>
        <v>799597.21</v>
      </c>
      <c r="E174" s="1">
        <v>0</v>
      </c>
      <c r="F174" s="1">
        <v>0</v>
      </c>
      <c r="G174" s="2">
        <f t="shared" si="0"/>
        <v>282942.15739999997</v>
      </c>
      <c r="H174" s="2">
        <f t="shared" si="1"/>
        <v>0.58999999996012775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69069.279999999999</v>
      </c>
      <c r="D175" s="1">
        <f>'PR-RAS'!E179</f>
        <v>456019.3</v>
      </c>
      <c r="E175" s="1">
        <v>0</v>
      </c>
      <c r="F175" s="1">
        <v>0</v>
      </c>
      <c r="G175" s="2">
        <f t="shared" si="0"/>
        <v>170712.77111999999</v>
      </c>
      <c r="H175" s="2">
        <f t="shared" si="1"/>
        <v>0.57999999998719431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107851.04</v>
      </c>
      <c r="D176" s="1">
        <f>'PR-RAS'!E180</f>
        <v>115621.23</v>
      </c>
      <c r="E176" s="1">
        <v>0</v>
      </c>
      <c r="F176" s="1">
        <v>0</v>
      </c>
      <c r="G176" s="2">
        <f t="shared" si="0"/>
        <v>59341.362499999996</v>
      </c>
      <c r="H176" s="2">
        <f t="shared" si="1"/>
        <v>0.26999999998952262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203043.78</v>
      </c>
      <c r="D177" s="1">
        <f>'PR-RAS'!E181</f>
        <v>263072.14</v>
      </c>
      <c r="E177" s="1">
        <v>0</v>
      </c>
      <c r="F177" s="1">
        <v>0</v>
      </c>
      <c r="G177" s="2">
        <f t="shared" si="0"/>
        <v>128337.09856</v>
      </c>
      <c r="H177" s="2">
        <f t="shared" si="1"/>
        <v>0.36000000001513399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86754.41</v>
      </c>
      <c r="D178" s="1">
        <f>'PR-RAS'!E182</f>
        <v>959060.24</v>
      </c>
      <c r="E178" s="1">
        <v>0</v>
      </c>
      <c r="F178" s="1">
        <v>0</v>
      </c>
      <c r="G178" s="2">
        <f t="shared" si="0"/>
        <v>354862.85552999994</v>
      </c>
      <c r="H178" s="2">
        <f t="shared" si="1"/>
        <v>0.64999999999417923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20227.86</v>
      </c>
      <c r="D179" s="1">
        <f>'PR-RAS'!E183</f>
        <v>18556.169999999998</v>
      </c>
      <c r="E179" s="1">
        <v>0</v>
      </c>
      <c r="F179" s="1">
        <v>0</v>
      </c>
      <c r="G179" s="2">
        <f t="shared" si="0"/>
        <v>10206.5556</v>
      </c>
      <c r="H179" s="2">
        <f t="shared" si="1"/>
        <v>0.30999999999767169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2280061.65</v>
      </c>
      <c r="D180" s="1">
        <f>'PR-RAS'!E184</f>
        <v>2333041.71</v>
      </c>
      <c r="E180" s="1">
        <v>0</v>
      </c>
      <c r="F180" s="1">
        <v>0</v>
      </c>
      <c r="G180" s="2">
        <f t="shared" si="0"/>
        <v>1243359.96753</v>
      </c>
      <c r="H180" s="2">
        <f t="shared" si="1"/>
        <v>0.64000000013038516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77965.789999999994</v>
      </c>
      <c r="D181" s="1">
        <f>'PR-RAS'!E185</f>
        <v>108547.08</v>
      </c>
      <c r="E181" s="1">
        <v>0</v>
      </c>
      <c r="F181" s="1">
        <v>0</v>
      </c>
      <c r="G181" s="2">
        <f t="shared" si="0"/>
        <v>53110.790999999997</v>
      </c>
      <c r="H181" s="2">
        <f t="shared" si="1"/>
        <v>0.29000000000814907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117300.85</v>
      </c>
      <c r="D182" s="1">
        <f>'PR-RAS'!E186</f>
        <v>76240.179999999993</v>
      </c>
      <c r="E182" s="1">
        <v>0</v>
      </c>
      <c r="F182" s="1">
        <v>0</v>
      </c>
      <c r="G182" s="2">
        <f t="shared" si="0"/>
        <v>48830.399009999994</v>
      </c>
      <c r="H182" s="2">
        <f t="shared" si="1"/>
        <v>0.32999999998719431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55006.55</v>
      </c>
      <c r="D183" s="1">
        <f>'PR-RAS'!E187</f>
        <v>29490.15</v>
      </c>
      <c r="E183" s="1">
        <v>0</v>
      </c>
      <c r="F183" s="1">
        <v>0</v>
      </c>
      <c r="G183" s="2">
        <f t="shared" si="0"/>
        <v>20745.6067</v>
      </c>
      <c r="H183" s="2">
        <f t="shared" si="1"/>
        <v>0.59999999999854481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180675.34</v>
      </c>
      <c r="D184" s="1">
        <f>'PR-RAS'!E188</f>
        <v>857986.3899999999</v>
      </c>
      <c r="E184" s="1">
        <v>0</v>
      </c>
      <c r="F184" s="1">
        <v>0</v>
      </c>
      <c r="G184" s="2">
        <f t="shared" si="0"/>
        <v>347086.60595999996</v>
      </c>
      <c r="H184" s="2">
        <f t="shared" si="1"/>
        <v>0.72999999989406206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17810.55</v>
      </c>
      <c r="D186" s="1">
        <f>'PR-RAS'!E190</f>
        <v>19537.11</v>
      </c>
      <c r="E186" s="1">
        <v>0</v>
      </c>
      <c r="F186" s="1">
        <v>0</v>
      </c>
      <c r="G186" s="2">
        <f t="shared" si="0"/>
        <v>10523.68245</v>
      </c>
      <c r="H186" s="2">
        <f t="shared" si="1"/>
        <v>0.56000000000130967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63804.85</v>
      </c>
      <c r="D187" s="1">
        <f>'PR-RAS'!E191</f>
        <v>86735.34</v>
      </c>
      <c r="E187" s="1">
        <v>0</v>
      </c>
      <c r="F187" s="1">
        <v>0</v>
      </c>
      <c r="G187" s="2">
        <f t="shared" si="0"/>
        <v>44133.248579999999</v>
      </c>
      <c r="H187" s="2">
        <f t="shared" si="1"/>
        <v>0.48999999999796273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26557.21</v>
      </c>
      <c r="D188" s="1">
        <f>'PR-RAS'!E192</f>
        <v>8812.32</v>
      </c>
      <c r="E188" s="1">
        <v>0</v>
      </c>
      <c r="F188" s="1">
        <v>0</v>
      </c>
      <c r="G188" s="2">
        <f t="shared" si="0"/>
        <v>8262.0059499999988</v>
      </c>
      <c r="H188" s="2">
        <f t="shared" si="1"/>
        <v>0.52999999999883585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19699.419999999998</v>
      </c>
      <c r="D189" s="1">
        <f>'PR-RAS'!E193</f>
        <v>33239.33</v>
      </c>
      <c r="E189" s="1">
        <v>0</v>
      </c>
      <c r="F189" s="1">
        <v>0</v>
      </c>
      <c r="G189" s="2">
        <f t="shared" si="0"/>
        <v>16201.47904</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949.8</v>
      </c>
      <c r="D190" s="1">
        <f>'PR-RAS'!E194</f>
        <v>70568.42</v>
      </c>
      <c r="E190" s="1">
        <v>0</v>
      </c>
      <c r="F190" s="1">
        <v>0</v>
      </c>
      <c r="G190" s="2">
        <f t="shared" si="0"/>
        <v>26854.374959999997</v>
      </c>
      <c r="H190" s="2">
        <f t="shared" si="1"/>
        <v>0.61999999999829924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51853.51</v>
      </c>
      <c r="D191" s="1">
        <f>'PR-RAS'!E195</f>
        <v>639093.87</v>
      </c>
      <c r="E191" s="1">
        <v>0</v>
      </c>
      <c r="F191" s="1">
        <v>0</v>
      </c>
      <c r="G191" s="2">
        <f t="shared" si="0"/>
        <v>252707.83749999999</v>
      </c>
      <c r="H191" s="2">
        <f t="shared" si="1"/>
        <v>0.62000000000261934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22179.819999999996</v>
      </c>
      <c r="D192" s="1">
        <f>'PR-RAS'!E196</f>
        <v>44551.85</v>
      </c>
      <c r="E192" s="1">
        <v>0</v>
      </c>
      <c r="F192" s="1">
        <v>0</v>
      </c>
      <c r="G192" s="2">
        <f t="shared" si="0"/>
        <v>21255.152319999997</v>
      </c>
      <c r="H192" s="2">
        <f t="shared" si="1"/>
        <v>0.33000000000538421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21.74</v>
      </c>
      <c r="E198" s="1">
        <v>0</v>
      </c>
      <c r="F198" s="1">
        <v>0</v>
      </c>
      <c r="G198" s="2">
        <f t="shared" si="0"/>
        <v>8.5655599999999996</v>
      </c>
      <c r="H198" s="2">
        <f t="shared" si="1"/>
        <v>0.26000000000000156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21.74</v>
      </c>
      <c r="E201" s="1">
        <v>0</v>
      </c>
      <c r="F201" s="1">
        <v>0</v>
      </c>
      <c r="G201" s="2">
        <f t="shared" si="0"/>
        <v>8.6959999999999997</v>
      </c>
      <c r="H201" s="2">
        <f t="shared" si="1"/>
        <v>0.26000000000000156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22179.819999999996</v>
      </c>
      <c r="D206" s="1">
        <f>'PR-RAS'!E210</f>
        <v>44530.11</v>
      </c>
      <c r="E206" s="1">
        <v>0</v>
      </c>
      <c r="F206" s="1">
        <v>0</v>
      </c>
      <c r="G206" s="2">
        <f t="shared" si="0"/>
        <v>22804.208199999997</v>
      </c>
      <c r="H206" s="2">
        <f t="shared" si="1"/>
        <v>0.29000000000451109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17214.21</v>
      </c>
      <c r="D207" s="1">
        <f>'PR-RAS'!E211</f>
        <v>8315.73</v>
      </c>
      <c r="E207" s="1">
        <v>0</v>
      </c>
      <c r="F207" s="1">
        <v>0</v>
      </c>
      <c r="G207" s="2">
        <f t="shared" si="0"/>
        <v>6972.2080199999991</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4257.4399999999996</v>
      </c>
      <c r="D208" s="1">
        <f>'PR-RAS'!E212</f>
        <v>1828.91</v>
      </c>
      <c r="E208" s="1">
        <v>0</v>
      </c>
      <c r="F208" s="1">
        <v>0</v>
      </c>
      <c r="G208" s="2">
        <f t="shared" si="0"/>
        <v>1638.4588200000001</v>
      </c>
      <c r="H208" s="2">
        <f t="shared" si="1"/>
        <v>0.52999999999951797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708.17</v>
      </c>
      <c r="D209" s="1">
        <f>'PR-RAS'!E213</f>
        <v>34385.47</v>
      </c>
      <c r="E209" s="1">
        <v>0</v>
      </c>
      <c r="F209" s="1">
        <v>0</v>
      </c>
      <c r="G209" s="2">
        <f t="shared" si="0"/>
        <v>14451.65488</v>
      </c>
      <c r="H209" s="2">
        <f t="shared" si="1"/>
        <v>0.64000000000112323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130370.54000000001</v>
      </c>
      <c r="D220" s="1">
        <f>'PR-RAS'!E224</f>
        <v>32894.800000000003</v>
      </c>
      <c r="E220" s="1">
        <v>0</v>
      </c>
      <c r="F220" s="1">
        <v>0</v>
      </c>
      <c r="G220" s="2">
        <f t="shared" si="0"/>
        <v>42959.070660000005</v>
      </c>
      <c r="H220" s="2">
        <f t="shared" si="1"/>
        <v>0.65999999998894054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70066.17</v>
      </c>
      <c r="D224" s="1">
        <f>'PR-RAS'!E228</f>
        <v>0</v>
      </c>
      <c r="E224" s="1">
        <v>0</v>
      </c>
      <c r="F224" s="1">
        <v>0</v>
      </c>
      <c r="G224" s="2">
        <f t="shared" si="0"/>
        <v>15624.75591</v>
      </c>
      <c r="H224" s="2">
        <f t="shared" si="1"/>
        <v>0.16999999999825377</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70066.17</v>
      </c>
      <c r="D225" s="1">
        <f>'PR-RAS'!E229</f>
        <v>0</v>
      </c>
      <c r="E225" s="1">
        <v>0</v>
      </c>
      <c r="F225" s="1">
        <v>0</v>
      </c>
      <c r="G225" s="2">
        <f t="shared" si="0"/>
        <v>15694.82208</v>
      </c>
      <c r="H225" s="2">
        <f t="shared" si="1"/>
        <v>0.16999999999825377</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60304.37</v>
      </c>
      <c r="D243" s="1">
        <f>'PR-RAS'!E247</f>
        <v>32894.800000000003</v>
      </c>
      <c r="E243" s="1">
        <v>0</v>
      </c>
      <c r="F243" s="1">
        <v>0</v>
      </c>
      <c r="G243" s="2">
        <f t="shared" si="0"/>
        <v>30514.740740000001</v>
      </c>
      <c r="H243" s="2">
        <f t="shared" si="1"/>
        <v>0.56999999999970896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1289.33</v>
      </c>
      <c r="D244" s="1">
        <f>'PR-RAS'!E248</f>
        <v>0</v>
      </c>
      <c r="E244" s="1">
        <v>0</v>
      </c>
      <c r="F244" s="1">
        <v>0</v>
      </c>
      <c r="G244" s="2">
        <f t="shared" si="0"/>
        <v>313.30718999999999</v>
      </c>
      <c r="H244" s="2">
        <f t="shared" si="1"/>
        <v>0.32999999999992724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59015.040000000001</v>
      </c>
      <c r="D246" s="1">
        <f>'PR-RAS'!E250</f>
        <v>32894.800000000003</v>
      </c>
      <c r="E246" s="1">
        <v>0</v>
      </c>
      <c r="F246" s="1">
        <v>0</v>
      </c>
      <c r="G246" s="2">
        <f t="shared" si="0"/>
        <v>30577.136800000004</v>
      </c>
      <c r="H246" s="2">
        <f t="shared" si="1"/>
        <v>0.23999999999796273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89836.08</v>
      </c>
      <c r="D248" s="1">
        <f>'PR-RAS'!E252</f>
        <v>54704.95</v>
      </c>
      <c r="E248" s="1">
        <v>0</v>
      </c>
      <c r="F248" s="1">
        <v>0</v>
      </c>
      <c r="G248" s="2">
        <f t="shared" si="0"/>
        <v>49213.757059999996</v>
      </c>
      <c r="H248" s="2">
        <f t="shared" si="1"/>
        <v>0.13000000000465661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89836.08</v>
      </c>
      <c r="D255" s="1">
        <f>'PR-RAS'!E259</f>
        <v>54704.95</v>
      </c>
      <c r="E255" s="1">
        <v>0</v>
      </c>
      <c r="F255" s="1">
        <v>0</v>
      </c>
      <c r="G255" s="2">
        <f t="shared" si="0"/>
        <v>50608.478919999994</v>
      </c>
      <c r="H255" s="2">
        <f t="shared" si="1"/>
        <v>0.13000000000465661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89836.08</v>
      </c>
      <c r="D256" s="1">
        <f>'PR-RAS'!E260</f>
        <v>54704.95</v>
      </c>
      <c r="E256" s="1">
        <v>0</v>
      </c>
      <c r="F256" s="1">
        <v>0</v>
      </c>
      <c r="G256" s="2">
        <f t="shared" si="0"/>
        <v>50807.724899999994</v>
      </c>
      <c r="H256" s="2">
        <f t="shared" si="1"/>
        <v>0.13000000000465661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768443.49</v>
      </c>
      <c r="D259" s="1">
        <f>'PR-RAS'!E263</f>
        <v>1675382.14</v>
      </c>
      <c r="E259" s="1">
        <v>0</v>
      </c>
      <c r="F259" s="1">
        <v>0</v>
      </c>
      <c r="G259" s="2">
        <f t="shared" si="0"/>
        <v>1062755.60466</v>
      </c>
      <c r="H259" s="2">
        <f t="shared" si="1"/>
        <v>0.62999999988824129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768443.49</v>
      </c>
      <c r="D260" s="1">
        <f>'PR-RAS'!E264</f>
        <v>1675382.14</v>
      </c>
      <c r="E260" s="1">
        <v>0</v>
      </c>
      <c r="F260" s="1">
        <v>0</v>
      </c>
      <c r="G260" s="2">
        <f t="shared" si="0"/>
        <v>1066874.8124299999</v>
      </c>
      <c r="H260" s="2">
        <f t="shared" si="1"/>
        <v>0.62999999988824129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52713.32</v>
      </c>
      <c r="D261" s="1">
        <f>'PR-RAS'!E265</f>
        <v>51393.96</v>
      </c>
      <c r="E261" s="1">
        <v>0</v>
      </c>
      <c r="F261" s="1">
        <v>0</v>
      </c>
      <c r="G261" s="2">
        <f t="shared" si="0"/>
        <v>40430.322399999997</v>
      </c>
      <c r="H261" s="2">
        <f t="shared" si="1"/>
        <v>0.36000000000058208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715730.17</v>
      </c>
      <c r="D263" s="1">
        <f>'PR-RAS'!E267</f>
        <v>1623988.18</v>
      </c>
      <c r="E263" s="1">
        <v>0</v>
      </c>
      <c r="F263" s="1">
        <v>0</v>
      </c>
      <c r="G263" s="2">
        <f t="shared" si="0"/>
        <v>1038491.11086</v>
      </c>
      <c r="H263" s="2">
        <f t="shared" si="1"/>
        <v>0.34999999997671694</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17938066.129999995</v>
      </c>
      <c r="D285" s="1">
        <f>'PR-RAS'!E289</f>
        <v>22462815.370000001</v>
      </c>
      <c r="E285" s="1">
        <v>0</v>
      </c>
      <c r="F285" s="1">
        <v>0</v>
      </c>
      <c r="G285" s="2">
        <f t="shared" si="8"/>
        <v>17853289.911079999</v>
      </c>
      <c r="H285" s="2">
        <f t="shared" si="9"/>
        <v>0.4999999962747097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3091238.3800000027</v>
      </c>
      <c r="D286" s="1">
        <f>'PR-RAS'!E290</f>
        <v>17997016.419999998</v>
      </c>
      <c r="E286" s="1">
        <v>0</v>
      </c>
      <c r="F286" s="1">
        <v>0</v>
      </c>
      <c r="G286" s="2">
        <f t="shared" si="8"/>
        <v>11139302.297699999</v>
      </c>
      <c r="H286" s="2">
        <f t="shared" si="9"/>
        <v>0.80000000074505806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1381206.36</v>
      </c>
      <c r="D288" s="1">
        <f>'PR-RAS'!E292</f>
        <v>365627.23</v>
      </c>
      <c r="E288" s="1">
        <v>0</v>
      </c>
      <c r="F288" s="1">
        <v>0</v>
      </c>
      <c r="G288" s="2">
        <f t="shared" si="8"/>
        <v>606276.25534000003</v>
      </c>
      <c r="H288" s="2">
        <f t="shared" si="9"/>
        <v>0.59000000008381903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228612.02</v>
      </c>
      <c r="D290" s="1">
        <f>'PR-RAS'!E294</f>
        <v>168247.52</v>
      </c>
      <c r="E290" s="1">
        <v>0</v>
      </c>
      <c r="F290" s="1">
        <v>0</v>
      </c>
      <c r="G290" s="2">
        <f t="shared" si="8"/>
        <v>163315.94033999997</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197554.82</v>
      </c>
      <c r="D291" s="1">
        <f>'PR-RAS'!E295</f>
        <v>158876.87</v>
      </c>
      <c r="E291" s="1">
        <v>0</v>
      </c>
      <c r="F291" s="1">
        <v>0</v>
      </c>
      <c r="G291" s="2">
        <f t="shared" si="8"/>
        <v>149439.48239999998</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3252.53</v>
      </c>
      <c r="D293" s="1">
        <f>'PR-RAS'!E298</f>
        <v>458.46</v>
      </c>
      <c r="E293" s="1">
        <v>0</v>
      </c>
      <c r="F293" s="1">
        <v>0</v>
      </c>
      <c r="G293" s="2">
        <f t="shared" si="8"/>
        <v>1217.4793999999999</v>
      </c>
      <c r="H293" s="2">
        <f t="shared" si="9"/>
        <v>0.92999999999977945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3252.53</v>
      </c>
      <c r="D306" s="1">
        <f>'PR-RAS'!E311</f>
        <v>458.46</v>
      </c>
      <c r="E306" s="1">
        <v>0</v>
      </c>
      <c r="F306" s="1">
        <v>0</v>
      </c>
      <c r="G306" s="2">
        <f t="shared" si="8"/>
        <v>1271.6822499999998</v>
      </c>
      <c r="H306" s="2">
        <f t="shared" si="9"/>
        <v>0.92999999999977945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3252.53</v>
      </c>
      <c r="D307" s="1">
        <f>'PR-RAS'!E312</f>
        <v>458.46</v>
      </c>
      <c r="E307" s="1">
        <v>0</v>
      </c>
      <c r="F307" s="1">
        <v>0</v>
      </c>
      <c r="G307" s="2">
        <f t="shared" si="8"/>
        <v>1275.8516999999999</v>
      </c>
      <c r="H307" s="2">
        <f t="shared" si="9"/>
        <v>0.92999999999977945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3252.53</v>
      </c>
      <c r="D308" s="1">
        <f>'PR-RAS'!E313</f>
        <v>458.46</v>
      </c>
      <c r="E308" s="1">
        <v>0</v>
      </c>
      <c r="F308" s="1">
        <v>0</v>
      </c>
      <c r="G308" s="2">
        <f t="shared" si="8"/>
        <v>1280.02115</v>
      </c>
      <c r="H308" s="2">
        <f t="shared" si="9"/>
        <v>0.92999999999977945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4113268.66</v>
      </c>
      <c r="D345" s="1">
        <f>'PR-RAS'!E350</f>
        <v>20106223.209999997</v>
      </c>
      <c r="E345" s="1">
        <v>0</v>
      </c>
      <c r="F345" s="1">
        <v>0</v>
      </c>
      <c r="G345" s="2">
        <f t="shared" si="8"/>
        <v>15248045.987519998</v>
      </c>
      <c r="H345" s="2">
        <f t="shared" si="9"/>
        <v>0.54999999701976776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1311.74</v>
      </c>
      <c r="D346" s="1">
        <f>'PR-RAS'!E351</f>
        <v>0</v>
      </c>
      <c r="E346" s="1">
        <v>0</v>
      </c>
      <c r="F346" s="1">
        <v>0</v>
      </c>
      <c r="G346" s="2">
        <f t="shared" si="8"/>
        <v>452.55029999999999</v>
      </c>
      <c r="H346" s="2">
        <f t="shared" si="9"/>
        <v>0.25999999999999091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1311.74</v>
      </c>
      <c r="D351" s="1">
        <f>'PR-RAS'!E356</f>
        <v>0</v>
      </c>
      <c r="E351" s="1">
        <v>0</v>
      </c>
      <c r="F351" s="1">
        <v>0</v>
      </c>
      <c r="G351" s="2">
        <f t="shared" si="8"/>
        <v>459.10899999999998</v>
      </c>
      <c r="H351" s="2">
        <f t="shared" si="9"/>
        <v>0.25999999999999091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1311.74</v>
      </c>
      <c r="D354" s="1">
        <f>'PR-RAS'!E359</f>
        <v>0</v>
      </c>
      <c r="E354" s="1">
        <v>0</v>
      </c>
      <c r="F354" s="1">
        <v>0</v>
      </c>
      <c r="G354" s="2">
        <f t="shared" si="8"/>
        <v>463.04422</v>
      </c>
      <c r="H354" s="2">
        <f t="shared" si="9"/>
        <v>0.25999999999999091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4111956.92</v>
      </c>
      <c r="D358" s="1">
        <f>'PR-RAS'!E363</f>
        <v>20106223.209999997</v>
      </c>
      <c r="E358" s="1">
        <v>0</v>
      </c>
      <c r="F358" s="1">
        <v>0</v>
      </c>
      <c r="G358" s="2">
        <f t="shared" si="8"/>
        <v>15823811.992379999</v>
      </c>
      <c r="H358" s="2">
        <f t="shared" si="9"/>
        <v>0.28999999724328518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1078505.27</v>
      </c>
      <c r="D359" s="1">
        <f>'PR-RAS'!E364</f>
        <v>16925626.890000001</v>
      </c>
      <c r="E359" s="1">
        <v>0</v>
      </c>
      <c r="F359" s="1">
        <v>0</v>
      </c>
      <c r="G359" s="2">
        <f t="shared" si="8"/>
        <v>12504853.7399</v>
      </c>
      <c r="H359" s="2">
        <f t="shared" si="9"/>
        <v>0.37999999942258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1078505.27</v>
      </c>
      <c r="D361" s="1">
        <f>'PR-RAS'!E366</f>
        <v>16925626.890000001</v>
      </c>
      <c r="E361" s="1">
        <v>0</v>
      </c>
      <c r="F361" s="1">
        <v>0</v>
      </c>
      <c r="G361" s="2">
        <f t="shared" si="8"/>
        <v>12574713.258000001</v>
      </c>
      <c r="H361" s="2">
        <f t="shared" si="9"/>
        <v>0.37999999942258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2834044.67</v>
      </c>
      <c r="D364" s="1">
        <f>'PR-RAS'!E369</f>
        <v>3045631.76</v>
      </c>
      <c r="E364" s="1">
        <v>0</v>
      </c>
      <c r="F364" s="1">
        <v>0</v>
      </c>
      <c r="G364" s="2">
        <f t="shared" si="8"/>
        <v>3239886.8729699999</v>
      </c>
      <c r="H364" s="2">
        <f t="shared" si="9"/>
        <v>0.57000000029802322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224028.77</v>
      </c>
      <c r="D365" s="1">
        <f>'PR-RAS'!E370</f>
        <v>76099.679999999993</v>
      </c>
      <c r="E365" s="1">
        <v>0</v>
      </c>
      <c r="F365" s="1">
        <v>0</v>
      </c>
      <c r="G365" s="2">
        <f t="shared" si="8"/>
        <v>136947.03932000001</v>
      </c>
      <c r="H365" s="2">
        <f t="shared" si="9"/>
        <v>0.5500000000174623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11890.59</v>
      </c>
      <c r="D366" s="1">
        <f>'PR-RAS'!E371</f>
        <v>13213.28</v>
      </c>
      <c r="E366" s="1">
        <v>0</v>
      </c>
      <c r="F366" s="1">
        <v>0</v>
      </c>
      <c r="G366" s="2">
        <f t="shared" si="8"/>
        <v>13985.759750000001</v>
      </c>
      <c r="H366" s="2">
        <f t="shared" si="9"/>
        <v>0.69000000000050932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1370.45</v>
      </c>
      <c r="D367" s="1">
        <f>'PR-RAS'!E372</f>
        <v>0</v>
      </c>
      <c r="E367" s="1">
        <v>0</v>
      </c>
      <c r="F367" s="1">
        <v>0</v>
      </c>
      <c r="G367" s="2">
        <f t="shared" si="8"/>
        <v>501.5847</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1211425.98</v>
      </c>
      <c r="D368" s="1">
        <f>'PR-RAS'!E373</f>
        <v>341537.02</v>
      </c>
      <c r="E368" s="1">
        <v>0</v>
      </c>
      <c r="F368" s="1">
        <v>0</v>
      </c>
      <c r="G368" s="2">
        <f t="shared" si="8"/>
        <v>695281.50734000001</v>
      </c>
      <c r="H368" s="2">
        <f t="shared" si="9"/>
        <v>4.0000000037252903E-2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1354678.18</v>
      </c>
      <c r="D369" s="1">
        <f>'PR-RAS'!E374</f>
        <v>2596697.84</v>
      </c>
      <c r="E369" s="1">
        <v>0</v>
      </c>
      <c r="F369" s="1">
        <v>0</v>
      </c>
      <c r="G369" s="2">
        <f t="shared" si="8"/>
        <v>2409691.1804799996</v>
      </c>
      <c r="H369" s="2">
        <f t="shared" si="9"/>
        <v>0.34000000008381903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30650.7</v>
      </c>
      <c r="D371" s="1">
        <f>'PR-RAS'!E376</f>
        <v>18083.939999999999</v>
      </c>
      <c r="E371" s="1">
        <v>0</v>
      </c>
      <c r="F371" s="1">
        <v>0</v>
      </c>
      <c r="G371" s="2">
        <f t="shared" si="8"/>
        <v>24722.874599999999</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16204.87</v>
      </c>
      <c r="D378" s="1">
        <f>'PR-RAS'!E383</f>
        <v>2556.38</v>
      </c>
      <c r="E378" s="1">
        <v>0</v>
      </c>
      <c r="F378" s="1">
        <v>0</v>
      </c>
      <c r="G378" s="2">
        <f t="shared" si="8"/>
        <v>8036.7465100000009</v>
      </c>
      <c r="H378" s="2">
        <f t="shared" si="9"/>
        <v>0.50999999999930878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16204.87</v>
      </c>
      <c r="D379" s="1">
        <f>'PR-RAS'!E384</f>
        <v>2556.38</v>
      </c>
      <c r="E379" s="1">
        <v>0</v>
      </c>
      <c r="F379" s="1">
        <v>0</v>
      </c>
      <c r="G379" s="2">
        <f t="shared" si="8"/>
        <v>8058.0641400000004</v>
      </c>
      <c r="H379" s="2">
        <f t="shared" si="9"/>
        <v>0.50999999999930878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183202.11</v>
      </c>
      <c r="D386" s="1">
        <f>'PR-RAS'!E391</f>
        <v>132408.18</v>
      </c>
      <c r="E386" s="1">
        <v>0</v>
      </c>
      <c r="F386" s="1">
        <v>0</v>
      </c>
      <c r="G386" s="2">
        <f t="shared" si="8"/>
        <v>172487.11095</v>
      </c>
      <c r="H386" s="2">
        <f t="shared" si="9"/>
        <v>0.28999999997904524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183202.11</v>
      </c>
      <c r="D388" s="1">
        <f>'PR-RAS'!E393</f>
        <v>132408.18</v>
      </c>
      <c r="E388" s="1">
        <v>0</v>
      </c>
      <c r="F388" s="1">
        <v>0</v>
      </c>
      <c r="G388" s="2">
        <f t="shared" si="8"/>
        <v>173383.14788999999</v>
      </c>
      <c r="H388" s="2">
        <f t="shared" si="9"/>
        <v>0.28999999997904524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4110016.1300000004</v>
      </c>
      <c r="D403" s="1">
        <f>'PR-RAS'!E408</f>
        <v>20105764.749999996</v>
      </c>
      <c r="E403" s="1">
        <v>0</v>
      </c>
      <c r="F403" s="1">
        <v>0</v>
      </c>
      <c r="G403" s="2">
        <f t="shared" si="8"/>
        <v>17817261.343259998</v>
      </c>
      <c r="H403" s="2">
        <f t="shared" si="9"/>
        <v>0.38000000407919288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21032557.039999999</v>
      </c>
      <c r="D407" s="1">
        <f>'PR-RAS'!E412</f>
        <v>40460290.25</v>
      </c>
      <c r="E407" s="1">
        <v>0</v>
      </c>
      <c r="F407" s="1">
        <v>0</v>
      </c>
      <c r="G407" s="2">
        <f t="shared" si="8"/>
        <v>41392973.841239996</v>
      </c>
      <c r="H407" s="2">
        <f t="shared" si="9"/>
        <v>0.28999999910593033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22051334.789999995</v>
      </c>
      <c r="D408" s="1">
        <f>'PR-RAS'!E413</f>
        <v>42569038.579999998</v>
      </c>
      <c r="E408" s="1">
        <v>0</v>
      </c>
      <c r="F408" s="1">
        <v>0</v>
      </c>
      <c r="G408" s="2">
        <f t="shared" si="8"/>
        <v>43626090.663649991</v>
      </c>
      <c r="H408" s="2">
        <f t="shared" si="9"/>
        <v>0.63000000640749931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1018777.7499999963</v>
      </c>
      <c r="D410" s="1">
        <f>'PR-RAS'!E415</f>
        <v>2108748.3299999982</v>
      </c>
      <c r="E410" s="1">
        <v>0</v>
      </c>
      <c r="F410" s="1">
        <v>0</v>
      </c>
      <c r="G410" s="2">
        <f t="shared" si="8"/>
        <v>2141636.2336899969</v>
      </c>
      <c r="H410" s="2">
        <f t="shared" si="9"/>
        <v>0.58000000193715096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1381206.36</v>
      </c>
      <c r="D411" s="1">
        <f>'PR-RAS'!E416</f>
        <v>365627.23</v>
      </c>
      <c r="E411" s="1">
        <v>0</v>
      </c>
      <c r="F411" s="1">
        <v>0</v>
      </c>
      <c r="G411" s="2">
        <f t="shared" si="8"/>
        <v>866108.93620000011</v>
      </c>
      <c r="H411" s="2">
        <f t="shared" si="9"/>
        <v>0.59000000008381903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228612.02</v>
      </c>
      <c r="D413" s="1">
        <f>'PR-RAS'!E418</f>
        <v>168247.52</v>
      </c>
      <c r="E413" s="1">
        <v>0</v>
      </c>
      <c r="F413" s="1">
        <v>0</v>
      </c>
      <c r="G413" s="2">
        <f t="shared" si="8"/>
        <v>232824.10871999996</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70435.22</v>
      </c>
      <c r="D631" s="1">
        <f>'PR-RAS'!E637</f>
        <v>70435.22</v>
      </c>
      <c r="E631" s="1">
        <v>0</v>
      </c>
      <c r="F631" s="1">
        <v>0</v>
      </c>
      <c r="G631" s="2">
        <f t="shared" si="10"/>
        <v>133122.56580000001</v>
      </c>
      <c r="H631" s="2">
        <f t="shared" si="11"/>
        <v>0.44000000000232831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21032557.039999999</v>
      </c>
      <c r="D633" s="1">
        <f>'PR-RAS'!E639</f>
        <v>40460290.25</v>
      </c>
      <c r="E633" s="1">
        <v>0</v>
      </c>
      <c r="F633" s="1">
        <v>0</v>
      </c>
      <c r="G633" s="2">
        <f t="shared" si="10"/>
        <v>64434382.925279997</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22051334.789999995</v>
      </c>
      <c r="D634" s="1">
        <f>'PR-RAS'!E640</f>
        <v>42569038.579999998</v>
      </c>
      <c r="E634" s="1">
        <v>0</v>
      </c>
      <c r="F634" s="1">
        <v>0</v>
      </c>
      <c r="G634" s="2">
        <f t="shared" si="10"/>
        <v>67850897.764349997</v>
      </c>
      <c r="H634" s="2">
        <f t="shared" si="11"/>
        <v>0.63000000640749931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1018777.7499999963</v>
      </c>
      <c r="D636" s="1">
        <f>'PR-RAS'!E642</f>
        <v>2108748.3299999982</v>
      </c>
      <c r="E636" s="1">
        <v>0</v>
      </c>
      <c r="F636" s="1">
        <v>0</v>
      </c>
      <c r="G636" s="2">
        <f t="shared" si="10"/>
        <v>3325034.2503499952</v>
      </c>
      <c r="H636" s="2">
        <f t="shared" si="11"/>
        <v>0.58000000193715096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1451641.58</v>
      </c>
      <c r="D637" s="1">
        <f>'PR-RAS'!E643</f>
        <v>436062.44999999995</v>
      </c>
      <c r="E637" s="1">
        <v>0</v>
      </c>
      <c r="F637" s="1">
        <v>0</v>
      </c>
      <c r="G637" s="2">
        <f t="shared" si="10"/>
        <v>1477915.4812799999</v>
      </c>
      <c r="H637" s="2">
        <f t="shared" si="11"/>
        <v>0.86999999987892807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432863.8300000038</v>
      </c>
      <c r="D639" s="1">
        <f>'PR-RAS'!E645</f>
        <v>0</v>
      </c>
      <c r="E639" s="1">
        <v>0</v>
      </c>
      <c r="F639" s="1">
        <v>0</v>
      </c>
      <c r="G639" s="2">
        <f t="shared" si="10"/>
        <v>276167.12354000245</v>
      </c>
      <c r="H639" s="2">
        <f t="shared" si="11"/>
        <v>0.1699999962002039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1672685.8799999983</v>
      </c>
      <c r="E640" s="1">
        <v>0</v>
      </c>
      <c r="F640" s="1">
        <v>0</v>
      </c>
      <c r="G640" s="2">
        <f t="shared" si="10"/>
        <v>2137692.5546399979</v>
      </c>
      <c r="H640" s="2">
        <f t="shared" si="11"/>
        <v>0.12000000174157321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997565.23</v>
      </c>
      <c r="D641" s="1">
        <f>'PR-RAS'!E647</f>
        <v>1066061.44</v>
      </c>
      <c r="E641" s="1">
        <v>0</v>
      </c>
      <c r="F641" s="1">
        <v>0</v>
      </c>
      <c r="G641" s="2">
        <f t="shared" si="10"/>
        <v>2003000.3903999999</v>
      </c>
      <c r="H641" s="2">
        <f t="shared" si="11"/>
        <v>0.66999999992549419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1949564.98</v>
      </c>
      <c r="D642" s="1">
        <f>'PR-RAS'!E649</f>
        <v>1080937.02</v>
      </c>
      <c r="E642" s="1">
        <v>0</v>
      </c>
      <c r="F642" s="1">
        <v>0</v>
      </c>
      <c r="G642" s="2">
        <f t="shared" si="10"/>
        <v>2635432.41182</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15100677.74</v>
      </c>
      <c r="D643" s="1">
        <f>'PR-RAS'!E650</f>
        <v>39415795.740000002</v>
      </c>
      <c r="E643" s="1">
        <v>0</v>
      </c>
      <c r="F643" s="1">
        <v>0</v>
      </c>
      <c r="G643" s="2">
        <f t="shared" si="10"/>
        <v>60304516.83924</v>
      </c>
      <c r="H643" s="2">
        <f t="shared" si="11"/>
        <v>0.51999999769032001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15969305.710000001</v>
      </c>
      <c r="D644" s="1">
        <f>'PR-RAS'!E651</f>
        <v>37352270.789999999</v>
      </c>
      <c r="E644" s="1">
        <v>0</v>
      </c>
      <c r="F644" s="1">
        <v>0</v>
      </c>
      <c r="G644" s="2">
        <f t="shared" si="10"/>
        <v>58303283.807469994</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1080937.0099999979</v>
      </c>
      <c r="D645" s="1">
        <f>'PR-RAS'!E652</f>
        <v>3144461.9700000063</v>
      </c>
      <c r="E645" s="1">
        <v>0</v>
      </c>
      <c r="F645" s="1">
        <v>0</v>
      </c>
      <c r="G645" s="2">
        <f t="shared" si="10"/>
        <v>4746190.4518000064</v>
      </c>
      <c r="H645" s="2">
        <f t="shared" si="11"/>
        <v>3.9999991655349731E-2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473</v>
      </c>
      <c r="D647" s="1">
        <f>'PR-RAS'!E654</f>
        <v>448</v>
      </c>
      <c r="E647" s="1">
        <v>0</v>
      </c>
      <c r="F647" s="1">
        <v>0</v>
      </c>
      <c r="G647" s="2">
        <f t="shared" si="10"/>
        <v>884.37400000000002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464</v>
      </c>
      <c r="D649" s="1">
        <f>'PR-RAS'!E656</f>
        <v>441</v>
      </c>
      <c r="E649" s="1">
        <v>0</v>
      </c>
      <c r="F649" s="1">
        <v>0</v>
      </c>
      <c r="G649" s="2">
        <f t="shared" si="10"/>
        <v>872.20800000000008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37777.82</v>
      </c>
      <c r="D663" s="1">
        <f>'PR-RAS'!E670</f>
        <v>185121.41</v>
      </c>
      <c r="E663" s="1">
        <v>0</v>
      </c>
      <c r="F663" s="1">
        <v>0</v>
      </c>
      <c r="G663" s="2">
        <f t="shared" si="10"/>
        <v>270109.66368</v>
      </c>
      <c r="H663" s="2">
        <f t="shared" si="11"/>
        <v>0.5900000000037835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11279.19</v>
      </c>
      <c r="D669" s="1">
        <f>'PR-RAS'!E676</f>
        <v>0</v>
      </c>
      <c r="E669" s="1">
        <v>0</v>
      </c>
      <c r="F669" s="1">
        <v>0</v>
      </c>
      <c r="G669" s="2">
        <f t="shared" si="10"/>
        <v>7534.4989200000009</v>
      </c>
      <c r="H669" s="2">
        <f t="shared" si="11"/>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35652.65</v>
      </c>
      <c r="E688" s="1">
        <v>0</v>
      </c>
      <c r="F688" s="1">
        <v>0</v>
      </c>
      <c r="G688" s="2">
        <f t="shared" si="10"/>
        <v>48986.741100000007</v>
      </c>
      <c r="H688" s="2">
        <f t="shared" si="11"/>
        <v>0.34999999999854481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163545.60999999999</v>
      </c>
      <c r="D689" s="1">
        <f>'PR-RAS'!E696</f>
        <v>203698.23</v>
      </c>
      <c r="E689" s="1">
        <v>0</v>
      </c>
      <c r="F689" s="1">
        <v>0</v>
      </c>
      <c r="G689" s="2">
        <f t="shared" si="10"/>
        <v>392808.14416000003</v>
      </c>
      <c r="H689" s="2">
        <f t="shared" si="11"/>
        <v>0.62000000002444722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662486.15</v>
      </c>
      <c r="D703" s="1">
        <f>'PR-RAS'!E710</f>
        <v>704127.82</v>
      </c>
      <c r="E703" s="1">
        <v>0</v>
      </c>
      <c r="F703" s="1">
        <v>0</v>
      </c>
      <c r="G703" s="2">
        <f t="shared" si="10"/>
        <v>1453660.73658</v>
      </c>
      <c r="H703" s="2">
        <f t="shared" si="11"/>
        <v>0.33000000007450581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8514.61</v>
      </c>
      <c r="D709" s="1">
        <f>'PR-RAS'!E716</f>
        <v>11014.91</v>
      </c>
      <c r="E709" s="1">
        <v>0</v>
      </c>
      <c r="F709" s="1">
        <v>0</v>
      </c>
      <c r="G709" s="2">
        <f t="shared" si="10"/>
        <v>21625.456439999998</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9495.82</v>
      </c>
      <c r="D710" s="1">
        <f>'PR-RAS'!E717</f>
        <v>10621.89</v>
      </c>
      <c r="E710" s="1">
        <v>0</v>
      </c>
      <c r="F710" s="1">
        <v>0</v>
      </c>
      <c r="G710" s="2">
        <f t="shared" si="10"/>
        <v>21794.376399999997</v>
      </c>
      <c r="H710" s="2">
        <f t="shared" si="11"/>
        <v>0.29000000000087311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285197.92</v>
      </c>
      <c r="D711" s="1">
        <f>'PR-RAS'!E718</f>
        <v>296558.71000000002</v>
      </c>
      <c r="E711" s="1">
        <v>0</v>
      </c>
      <c r="F711" s="1">
        <v>0</v>
      </c>
      <c r="G711" s="2">
        <f t="shared" si="10"/>
        <v>623603.89140000008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14805.55</v>
      </c>
      <c r="D713" s="1">
        <f>'PR-RAS'!E720</f>
        <v>18556.169999999998</v>
      </c>
      <c r="E713" s="1">
        <v>0</v>
      </c>
      <c r="F713" s="1">
        <v>0</v>
      </c>
      <c r="G713" s="2">
        <f t="shared" si="10"/>
        <v>36965.537680000001</v>
      </c>
      <c r="H713" s="2">
        <f t="shared" si="11"/>
        <v>0.61999999999898137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925023.82</v>
      </c>
      <c r="D714" s="1">
        <f>'PR-RAS'!E721</f>
        <v>871573.17</v>
      </c>
      <c r="E714" s="1">
        <v>0</v>
      </c>
      <c r="F714" s="1">
        <v>0</v>
      </c>
      <c r="G714" s="2">
        <f t="shared" si="10"/>
        <v>1902405.3240799999</v>
      </c>
      <c r="H714" s="2">
        <f t="shared" si="11"/>
        <v>0.35000000009313226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260825.04</v>
      </c>
      <c r="D715" s="1">
        <f>'PR-RAS'!E722</f>
        <v>263799.21000000002</v>
      </c>
      <c r="E715" s="1">
        <v>0</v>
      </c>
      <c r="F715" s="1">
        <v>0</v>
      </c>
      <c r="G715" s="2">
        <f t="shared" si="10"/>
        <v>562934.35044000007</v>
      </c>
      <c r="H715" s="2">
        <f t="shared" si="11"/>
        <v>0.25000000002910383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55135.97</v>
      </c>
      <c r="D716" s="1">
        <f>'PR-RAS'!E723</f>
        <v>72349.399999999994</v>
      </c>
      <c r="E716" s="1">
        <v>0</v>
      </c>
      <c r="F716" s="1">
        <v>0</v>
      </c>
      <c r="G716" s="2">
        <f t="shared" si="10"/>
        <v>142881.86054999998</v>
      </c>
      <c r="H716" s="2">
        <f t="shared" si="11"/>
        <v>0.42999999999301508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21.74</v>
      </c>
      <c r="E735" s="1">
        <v>0</v>
      </c>
      <c r="F735" s="1">
        <v>0</v>
      </c>
      <c r="G735" s="2">
        <f t="shared" si="10"/>
        <v>31.914319999999996</v>
      </c>
      <c r="H735" s="2">
        <f t="shared" si="11"/>
        <v>0.26000000000000156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89836.08</v>
      </c>
      <c r="D812" s="1">
        <f>'PR-RAS'!E819</f>
        <v>54704.95</v>
      </c>
      <c r="E812" s="1">
        <v>0</v>
      </c>
      <c r="F812" s="1">
        <v>0</v>
      </c>
      <c r="G812" s="2">
        <f t="shared" si="18"/>
        <v>161588.48978</v>
      </c>
      <c r="H812" s="2">
        <f t="shared" si="19"/>
        <v>0.13000000000465661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24299624.320000004</v>
      </c>
      <c r="D984" s="6">
        <f>BILANCA!E6</f>
        <v>44473529.170000009</v>
      </c>
      <c r="E984" s="6">
        <v>0</v>
      </c>
      <c r="F984" s="6">
        <v>0</v>
      </c>
      <c r="G984" s="7">
        <f t="shared" ref="G984:G1241" si="22">B984/1000*C984+B984/500*D984</f>
        <v>113246.68266000002</v>
      </c>
      <c r="H984" s="7">
        <f t="shared" si="19"/>
        <v>0.49000001326203346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21646950.270000003</v>
      </c>
      <c r="D985" s="1">
        <f>BILANCA!E7</f>
        <v>38861189.520000011</v>
      </c>
      <c r="E985" s="1">
        <v>0</v>
      </c>
      <c r="F985" s="1">
        <v>0</v>
      </c>
      <c r="G985" s="2">
        <f t="shared" si="22"/>
        <v>198738.65862000006</v>
      </c>
      <c r="H985" s="2">
        <f t="shared" si="19"/>
        <v>0.7499999925494194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859184.59000000008</v>
      </c>
      <c r="D986" s="1">
        <f>BILANCA!E8</f>
        <v>832694.70000000007</v>
      </c>
      <c r="E986" s="1">
        <v>0</v>
      </c>
      <c r="F986" s="1">
        <v>0</v>
      </c>
      <c r="G986" s="2">
        <f t="shared" si="22"/>
        <v>7573.7219700000005</v>
      </c>
      <c r="H986" s="2">
        <f t="shared" si="19"/>
        <v>0.70999999984633178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797651.01</v>
      </c>
      <c r="D987" s="1">
        <f>BILANCA!E9</f>
        <v>797651.01</v>
      </c>
      <c r="E987" s="1">
        <v>0</v>
      </c>
      <c r="F987" s="1">
        <v>0</v>
      </c>
      <c r="G987" s="2">
        <f t="shared" si="22"/>
        <v>9571.8121200000005</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327748.59000000003</v>
      </c>
      <c r="D988" s="1">
        <f>BILANCA!E10</f>
        <v>314124.09000000003</v>
      </c>
      <c r="E988" s="1">
        <v>0</v>
      </c>
      <c r="F988" s="1">
        <v>0</v>
      </c>
      <c r="G988" s="2">
        <f t="shared" si="22"/>
        <v>4779.9838500000005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266215.01</v>
      </c>
      <c r="D989" s="1">
        <f>BILANCA!E11</f>
        <v>279080.40000000002</v>
      </c>
      <c r="E989" s="1">
        <v>0</v>
      </c>
      <c r="F989" s="1">
        <v>0</v>
      </c>
      <c r="G989" s="2">
        <f t="shared" si="22"/>
        <v>4946.25486</v>
      </c>
      <c r="H989" s="2">
        <f t="shared" si="19"/>
        <v>0.41000000003259629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20467637.220000003</v>
      </c>
      <c r="D990" s="1">
        <f>BILANCA!E12</f>
        <v>37737303.120000005</v>
      </c>
      <c r="E990" s="1">
        <v>0</v>
      </c>
      <c r="F990" s="1">
        <v>0</v>
      </c>
      <c r="G990" s="2">
        <f t="shared" si="22"/>
        <v>671595.70422000007</v>
      </c>
      <c r="H990" s="2">
        <f t="shared" si="19"/>
        <v>0.34000000730156898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15157006.370000001</v>
      </c>
      <c r="D991" s="1">
        <f>BILANCA!E13</f>
        <v>31590162.100000001</v>
      </c>
      <c r="E991" s="1">
        <v>0</v>
      </c>
      <c r="F991" s="1">
        <v>0</v>
      </c>
      <c r="G991" s="2">
        <f t="shared" si="22"/>
        <v>626698.64456000004</v>
      </c>
      <c r="H991" s="2">
        <f t="shared" si="19"/>
        <v>0.4700000025331974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18368.490000000002</v>
      </c>
      <c r="D992" s="1">
        <f>BILANCA!E14</f>
        <v>18368.490000000002</v>
      </c>
      <c r="E992" s="1">
        <v>0</v>
      </c>
      <c r="F992" s="1">
        <v>0</v>
      </c>
      <c r="G992" s="2">
        <f t="shared" si="22"/>
        <v>495.94922999999994</v>
      </c>
      <c r="H992" s="2">
        <f t="shared" si="19"/>
        <v>0.98000000000320142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24769296.460000001</v>
      </c>
      <c r="D993" s="1">
        <f>BILANCA!E15</f>
        <v>41278350.609999999</v>
      </c>
      <c r="E993" s="1">
        <v>0</v>
      </c>
      <c r="F993" s="1">
        <v>0</v>
      </c>
      <c r="G993" s="2">
        <f t="shared" si="22"/>
        <v>1073259.9768000001</v>
      </c>
      <c r="H993" s="2">
        <f t="shared" si="19"/>
        <v>0.85000000149011612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125577.12</v>
      </c>
      <c r="D995" s="1">
        <f>BILANCA!E17</f>
        <v>125577.14</v>
      </c>
      <c r="E995" s="1">
        <v>0</v>
      </c>
      <c r="F995" s="1">
        <v>0</v>
      </c>
      <c r="G995" s="2">
        <f t="shared" si="22"/>
        <v>4520.7767999999996</v>
      </c>
      <c r="H995" s="2">
        <f t="shared" si="19"/>
        <v>0.25999999999476131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9756235.6999999993</v>
      </c>
      <c r="D996" s="1">
        <f>BILANCA!E18</f>
        <v>9832134.1400000006</v>
      </c>
      <c r="E996" s="1">
        <v>0</v>
      </c>
      <c r="F996" s="1">
        <v>0</v>
      </c>
      <c r="G996" s="2">
        <f t="shared" si="22"/>
        <v>382466.55174000002</v>
      </c>
      <c r="H996" s="2">
        <f t="shared" si="19"/>
        <v>0.44000000134110451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4986958.6599999983</v>
      </c>
      <c r="D997" s="1">
        <f>BILANCA!E19</f>
        <v>5807728.6199999973</v>
      </c>
      <c r="E997" s="1">
        <v>0</v>
      </c>
      <c r="F997" s="1">
        <v>0</v>
      </c>
      <c r="G997" s="2">
        <f t="shared" si="22"/>
        <v>232433.8225999999</v>
      </c>
      <c r="H997" s="2">
        <f t="shared" si="19"/>
        <v>0.72000000439584255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4482896.04</v>
      </c>
      <c r="D998" s="1">
        <f>BILANCA!E20</f>
        <v>4411595.6500000004</v>
      </c>
      <c r="E998" s="1">
        <v>0</v>
      </c>
      <c r="F998" s="1">
        <v>0</v>
      </c>
      <c r="G998" s="2">
        <f t="shared" si="22"/>
        <v>199591.3101</v>
      </c>
      <c r="H998" s="2">
        <f t="shared" si="19"/>
        <v>0.38999999966472387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421349.26</v>
      </c>
      <c r="D999" s="1">
        <f>BILANCA!E21</f>
        <v>424201.98</v>
      </c>
      <c r="E999" s="1">
        <v>0</v>
      </c>
      <c r="F999" s="1">
        <v>0</v>
      </c>
      <c r="G999" s="2">
        <f t="shared" si="22"/>
        <v>20316.051520000001</v>
      </c>
      <c r="H999" s="2">
        <f t="shared" si="19"/>
        <v>0.28000000002793968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280411.57</v>
      </c>
      <c r="D1000" s="1">
        <f>BILANCA!E22</f>
        <v>258170.52</v>
      </c>
      <c r="E1000" s="1">
        <v>0</v>
      </c>
      <c r="F1000" s="1">
        <v>0</v>
      </c>
      <c r="G1000" s="2">
        <f t="shared" si="22"/>
        <v>13544.79437</v>
      </c>
      <c r="H1000" s="2">
        <f t="shared" si="19"/>
        <v>0.91000000000349246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10630735.24</v>
      </c>
      <c r="D1001" s="1">
        <f>BILANCA!E23</f>
        <v>10742507.550000001</v>
      </c>
      <c r="E1001" s="1">
        <v>0</v>
      </c>
      <c r="F1001" s="1">
        <v>0</v>
      </c>
      <c r="G1001" s="2">
        <f t="shared" si="22"/>
        <v>578083.50612000003</v>
      </c>
      <c r="H1001" s="2">
        <f t="shared" si="19"/>
        <v>0.68999999947845936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5045022.2699999996</v>
      </c>
      <c r="D1002" s="1">
        <f>BILANCA!E24</f>
        <v>7615411.5199999996</v>
      </c>
      <c r="E1002" s="1">
        <v>0</v>
      </c>
      <c r="F1002" s="1">
        <v>0</v>
      </c>
      <c r="G1002" s="2">
        <f t="shared" si="22"/>
        <v>385241.06088999996</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561683.79</v>
      </c>
      <c r="D1004" s="1">
        <f>BILANCA!E26</f>
        <v>573964.81999999995</v>
      </c>
      <c r="E1004" s="1">
        <v>0</v>
      </c>
      <c r="F1004" s="1">
        <v>0</v>
      </c>
      <c r="G1004" s="2">
        <f t="shared" si="22"/>
        <v>35901.882030000001</v>
      </c>
      <c r="H1004" s="2">
        <f t="shared" si="19"/>
        <v>0.39000000001396984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16435139.51</v>
      </c>
      <c r="D1006" s="1">
        <f>BILANCA!E28</f>
        <v>18218123.420000002</v>
      </c>
      <c r="E1006" s="1">
        <v>0</v>
      </c>
      <c r="F1006" s="1">
        <v>0</v>
      </c>
      <c r="G1006" s="2">
        <f t="shared" si="22"/>
        <v>1216041.8860500001</v>
      </c>
      <c r="H1006" s="2">
        <f t="shared" si="19"/>
        <v>0.91000000201165676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26023.349999999991</v>
      </c>
      <c r="D1007" s="1">
        <f>BILANCA!E29</f>
        <v>14012.569999999992</v>
      </c>
      <c r="E1007" s="1">
        <v>0</v>
      </c>
      <c r="F1007" s="1">
        <v>0</v>
      </c>
      <c r="G1007" s="2">
        <f t="shared" si="22"/>
        <v>1297.1637599999995</v>
      </c>
      <c r="H1007" s="2">
        <f t="shared" si="19"/>
        <v>0.77999999999883585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118432.81</v>
      </c>
      <c r="D1008" s="1">
        <f>BILANCA!E30</f>
        <v>118432.81</v>
      </c>
      <c r="E1008" s="1">
        <v>0</v>
      </c>
      <c r="F1008" s="1">
        <v>0</v>
      </c>
      <c r="G1008" s="2">
        <f t="shared" si="22"/>
        <v>8882.4607500000002</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92409.46</v>
      </c>
      <c r="D1012" s="1">
        <f>BILANCA!E34</f>
        <v>104420.24</v>
      </c>
      <c r="E1012" s="1">
        <v>0</v>
      </c>
      <c r="F1012" s="1">
        <v>0</v>
      </c>
      <c r="G1012" s="2">
        <f t="shared" si="22"/>
        <v>8736.2482600000003</v>
      </c>
      <c r="H1012" s="2">
        <f t="shared" si="19"/>
        <v>0.70000000001164153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82941.359999999986</v>
      </c>
      <c r="D1013" s="1">
        <f>BILANCA!E35</f>
        <v>77337.450000000012</v>
      </c>
      <c r="E1013" s="1">
        <v>0</v>
      </c>
      <c r="F1013" s="1">
        <v>0</v>
      </c>
      <c r="G1013" s="2">
        <f t="shared" si="22"/>
        <v>7128.4877999999999</v>
      </c>
      <c r="H1013" s="2">
        <f t="shared" si="19"/>
        <v>0.80999999999767169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447737.53</v>
      </c>
      <c r="D1014" s="1">
        <f>BILANCA!E36</f>
        <v>450083.56</v>
      </c>
      <c r="E1014" s="1">
        <v>0</v>
      </c>
      <c r="F1014" s="1">
        <v>0</v>
      </c>
      <c r="G1014" s="2">
        <f t="shared" si="22"/>
        <v>41785.044150000002</v>
      </c>
      <c r="H1014" s="2">
        <f t="shared" si="19"/>
        <v>0.90999999997438863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38489.61</v>
      </c>
      <c r="D1017" s="1">
        <f>BILANCA!E39</f>
        <v>38489.620000000003</v>
      </c>
      <c r="E1017" s="1">
        <v>0</v>
      </c>
      <c r="F1017" s="1">
        <v>0</v>
      </c>
      <c r="G1017" s="2">
        <f t="shared" si="22"/>
        <v>3925.9409000000005</v>
      </c>
      <c r="H1017" s="2">
        <f t="shared" si="19"/>
        <v>0.76999999999679858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403285.78</v>
      </c>
      <c r="D1018" s="1">
        <f>BILANCA!E40</f>
        <v>411235.73</v>
      </c>
      <c r="E1018" s="1">
        <v>0</v>
      </c>
      <c r="F1018" s="1">
        <v>0</v>
      </c>
      <c r="G1018" s="2">
        <f t="shared" si="22"/>
        <v>42901.503400000001</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214707.47999999998</v>
      </c>
      <c r="D1023" s="1">
        <f>BILANCA!E45</f>
        <v>248062.38</v>
      </c>
      <c r="E1023" s="1">
        <v>0</v>
      </c>
      <c r="F1023" s="1">
        <v>0</v>
      </c>
      <c r="G1023" s="2">
        <f t="shared" si="22"/>
        <v>28433.289600000004</v>
      </c>
      <c r="H1023" s="2">
        <f t="shared" si="19"/>
        <v>0.85999999998603016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405709.35</v>
      </c>
      <c r="D1025" s="1">
        <f>BILANCA!E47</f>
        <v>534280.23</v>
      </c>
      <c r="E1025" s="1">
        <v>0</v>
      </c>
      <c r="F1025" s="1">
        <v>0</v>
      </c>
      <c r="G1025" s="2">
        <f t="shared" si="22"/>
        <v>61919.332020000002</v>
      </c>
      <c r="H1025" s="2">
        <f t="shared" si="19"/>
        <v>0.57999999995809048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21690.14</v>
      </c>
      <c r="D1026" s="1">
        <f>BILANCA!E48</f>
        <v>21690.12</v>
      </c>
      <c r="E1026" s="1">
        <v>0</v>
      </c>
      <c r="F1026" s="1">
        <v>0</v>
      </c>
      <c r="G1026" s="2">
        <f t="shared" si="22"/>
        <v>2798.0263399999994</v>
      </c>
      <c r="H1026" s="2">
        <f t="shared" si="19"/>
        <v>0.25999999999839929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212692.01</v>
      </c>
      <c r="D1028" s="1">
        <f>BILANCA!E50</f>
        <v>307907.96999999997</v>
      </c>
      <c r="E1028" s="1">
        <v>0</v>
      </c>
      <c r="F1028" s="1">
        <v>0</v>
      </c>
      <c r="G1028" s="2">
        <f t="shared" si="22"/>
        <v>37282.857749999996</v>
      </c>
      <c r="H1028" s="2">
        <f t="shared" si="19"/>
        <v>4.0000000037252903E-2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136232.06</v>
      </c>
      <c r="D1032" s="1">
        <f>BILANCA!E54</f>
        <v>139535.73000000001</v>
      </c>
      <c r="E1032" s="1">
        <v>0</v>
      </c>
      <c r="F1032" s="1">
        <v>0</v>
      </c>
      <c r="G1032" s="2">
        <f t="shared" si="22"/>
        <v>20349.872480000002</v>
      </c>
      <c r="H1032" s="2">
        <f t="shared" si="19"/>
        <v>0.32999999998719431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136232.06</v>
      </c>
      <c r="D1033" s="1">
        <f>BILANCA!E55</f>
        <v>139535.73000000001</v>
      </c>
      <c r="E1033" s="1">
        <v>0</v>
      </c>
      <c r="F1033" s="1">
        <v>0</v>
      </c>
      <c r="G1033" s="2">
        <f t="shared" si="22"/>
        <v>20765.176000000003</v>
      </c>
      <c r="H1033" s="2">
        <f t="shared" si="19"/>
        <v>0.32999999998719431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159350.39000000001</v>
      </c>
      <c r="D1034" s="1">
        <f>BILANCA!E56</f>
        <v>131345.39000000001</v>
      </c>
      <c r="E1034" s="1">
        <v>0</v>
      </c>
      <c r="F1034" s="1">
        <v>0</v>
      </c>
      <c r="G1034" s="2">
        <f t="shared" si="22"/>
        <v>21524.09967</v>
      </c>
      <c r="H1034" s="2">
        <f t="shared" si="19"/>
        <v>0.78000000002793968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159350.39000000001</v>
      </c>
      <c r="D1036" s="1">
        <f>BILANCA!E58</f>
        <v>131345.39000000001</v>
      </c>
      <c r="E1036" s="1">
        <v>0</v>
      </c>
      <c r="F1036" s="1">
        <v>0</v>
      </c>
      <c r="G1036" s="2">
        <f t="shared" si="22"/>
        <v>22368.182010000004</v>
      </c>
      <c r="H1036" s="2">
        <f t="shared" si="19"/>
        <v>0.78000000002793968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160778.07</v>
      </c>
      <c r="D1041" s="1">
        <f>BILANCA!E63</f>
        <v>159846.31</v>
      </c>
      <c r="E1041" s="1">
        <v>0</v>
      </c>
      <c r="F1041" s="1">
        <v>0</v>
      </c>
      <c r="G1041" s="2">
        <f t="shared" si="22"/>
        <v>27867.300020000002</v>
      </c>
      <c r="H1041" s="2">
        <f t="shared" si="19"/>
        <v>0.38000000000465661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160778.07</v>
      </c>
      <c r="D1045" s="1">
        <f>BILANCA!E67</f>
        <v>159846.31</v>
      </c>
      <c r="E1045" s="1">
        <v>0</v>
      </c>
      <c r="F1045" s="1">
        <v>0</v>
      </c>
      <c r="G1045" s="2">
        <f t="shared" si="22"/>
        <v>29789.182779999999</v>
      </c>
      <c r="H1045" s="2">
        <f t="shared" si="19"/>
        <v>0.38000000000465661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2652674.0499999998</v>
      </c>
      <c r="D1046" s="1">
        <f>BILANCA!E68</f>
        <v>5612339.6499999985</v>
      </c>
      <c r="E1046" s="1">
        <v>0</v>
      </c>
      <c r="F1046" s="1">
        <v>0</v>
      </c>
      <c r="G1046" s="2">
        <f t="shared" si="22"/>
        <v>874273.26104999986</v>
      </c>
      <c r="H1046" s="2">
        <f t="shared" si="19"/>
        <v>0.4000000013038516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1080937.01</v>
      </c>
      <c r="D1047" s="1">
        <f>BILANCA!E69</f>
        <v>3144461.9699999997</v>
      </c>
      <c r="E1047" s="1">
        <v>0</v>
      </c>
      <c r="F1047" s="1">
        <v>0</v>
      </c>
      <c r="G1047" s="2">
        <f t="shared" si="22"/>
        <v>471671.10080000001</v>
      </c>
      <c r="H1047" s="2">
        <f t="shared" si="19"/>
        <v>4.0000000270083547E-2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1080937.01</v>
      </c>
      <c r="D1048" s="1">
        <f>BILANCA!E70</f>
        <v>3143949.92</v>
      </c>
      <c r="E1048" s="1">
        <v>0</v>
      </c>
      <c r="F1048" s="1">
        <v>0</v>
      </c>
      <c r="G1048" s="2">
        <f t="shared" si="22"/>
        <v>478974.39525000006</v>
      </c>
      <c r="H1048" s="2">
        <f t="shared" si="19"/>
        <v>9.0000000083819032E-2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1080937.01</v>
      </c>
      <c r="D1050" s="1">
        <f>BILANCA!E72</f>
        <v>3143949.92</v>
      </c>
      <c r="E1050" s="1">
        <v>0</v>
      </c>
      <c r="F1050" s="1">
        <v>0</v>
      </c>
      <c r="G1050" s="2">
        <f t="shared" si="22"/>
        <v>493712.06895000004</v>
      </c>
      <c r="H1050" s="2">
        <f t="shared" si="19"/>
        <v>9.0000000083819032E-2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512.04999999999995</v>
      </c>
      <c r="E1054" s="1">
        <v>0</v>
      </c>
      <c r="F1054" s="1">
        <v>0</v>
      </c>
      <c r="G1054" s="2">
        <f t="shared" si="22"/>
        <v>72.711099999999988</v>
      </c>
      <c r="H1054" s="2">
        <f t="shared" si="19"/>
        <v>4.9999999999954525E-2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92858.33</v>
      </c>
      <c r="D1056" s="1">
        <f>BILANCA!E78</f>
        <v>971761.15</v>
      </c>
      <c r="E1056" s="1">
        <v>0</v>
      </c>
      <c r="F1056" s="1">
        <v>0</v>
      </c>
      <c r="G1056" s="2">
        <f t="shared" si="22"/>
        <v>148655.78599</v>
      </c>
      <c r="H1056" s="2">
        <f t="shared" si="19"/>
        <v>0.48000000002502929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2651.8</v>
      </c>
      <c r="D1060" s="1">
        <f>BILANCA!E82</f>
        <v>8969.41</v>
      </c>
      <c r="E1060" s="1">
        <v>0</v>
      </c>
      <c r="F1060" s="1">
        <v>0</v>
      </c>
      <c r="G1060" s="2">
        <f t="shared" si="22"/>
        <v>1585.4777399999998</v>
      </c>
      <c r="H1060" s="2">
        <f t="shared" si="19"/>
        <v>0.60999999999967258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90206.53</v>
      </c>
      <c r="D1064" s="1">
        <f>BILANCA!E86</f>
        <v>962791.74</v>
      </c>
      <c r="E1064" s="1">
        <v>0</v>
      </c>
      <c r="F1064" s="1">
        <v>0</v>
      </c>
      <c r="G1064" s="2">
        <f t="shared" si="22"/>
        <v>163278.99081000002</v>
      </c>
      <c r="H1064" s="2">
        <f t="shared" si="19"/>
        <v>0.73000000001047738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48806.98</v>
      </c>
      <c r="D1096" s="1">
        <f>BILANCA!E118</f>
        <v>48806.98</v>
      </c>
      <c r="E1096" s="1">
        <v>0</v>
      </c>
      <c r="F1096" s="1">
        <v>0</v>
      </c>
      <c r="G1096" s="2">
        <f t="shared" si="22"/>
        <v>16545.566220000001</v>
      </c>
      <c r="H1096" s="2">
        <f t="shared" si="23"/>
        <v>3.9999999993597157E-2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48806.98</v>
      </c>
      <c r="D1097" s="1">
        <f>BILANCA!E119</f>
        <v>48806.98</v>
      </c>
      <c r="E1097" s="1">
        <v>0</v>
      </c>
      <c r="F1097" s="1">
        <v>0</v>
      </c>
      <c r="G1097" s="2">
        <f t="shared" si="22"/>
        <v>16691.987160000004</v>
      </c>
      <c r="H1097" s="2">
        <f t="shared" si="23"/>
        <v>3.9999999993597157E-2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48806.98</v>
      </c>
      <c r="D1103" s="1">
        <f>BILANCA!E125</f>
        <v>48806.98</v>
      </c>
      <c r="E1103" s="1">
        <v>0</v>
      </c>
      <c r="F1103" s="1">
        <v>0</v>
      </c>
      <c r="G1103" s="2">
        <f t="shared" si="22"/>
        <v>17570.5128</v>
      </c>
      <c r="H1103" s="2">
        <f t="shared" si="23"/>
        <v>3.9999999993597157E-2</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187431.97</v>
      </c>
      <c r="D1112" s="1">
        <f>BILANCA!E134</f>
        <v>187431.97</v>
      </c>
      <c r="E1112" s="1">
        <v>0</v>
      </c>
      <c r="F1112" s="1">
        <v>0</v>
      </c>
      <c r="G1112" s="2">
        <f t="shared" si="22"/>
        <v>72536.172390000007</v>
      </c>
      <c r="H1112" s="2">
        <f t="shared" si="23"/>
        <v>5.9999999997671694E-2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187431.97</v>
      </c>
      <c r="D1113" s="1">
        <f>BILANCA!E135</f>
        <v>187431.97</v>
      </c>
      <c r="E1113" s="1">
        <v>0</v>
      </c>
      <c r="F1113" s="1">
        <v>0</v>
      </c>
      <c r="G1113" s="2">
        <f t="shared" si="22"/>
        <v>73098.468300000008</v>
      </c>
      <c r="H1113" s="2">
        <f t="shared" si="23"/>
        <v>5.9999999997671694E-2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187431.97</v>
      </c>
      <c r="D1119" s="1">
        <f>BILANCA!E141</f>
        <v>187431.97</v>
      </c>
      <c r="E1119" s="1">
        <v>0</v>
      </c>
      <c r="F1119" s="1">
        <v>0</v>
      </c>
      <c r="G1119" s="2">
        <f t="shared" si="22"/>
        <v>76472.243760000012</v>
      </c>
      <c r="H1119" s="2">
        <f t="shared" si="23"/>
        <v>5.9999999997671694E-2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244670.77000000002</v>
      </c>
      <c r="D1124" s="1">
        <f>BILANCA!E146</f>
        <v>193816.08999999997</v>
      </c>
      <c r="E1124" s="1">
        <v>0</v>
      </c>
      <c r="F1124" s="1">
        <v>0</v>
      </c>
      <c r="G1124" s="2">
        <f t="shared" si="22"/>
        <v>89154.715949999983</v>
      </c>
      <c r="H1124" s="2">
        <f t="shared" si="23"/>
        <v>0.31999999994877726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870.96</v>
      </c>
      <c r="D1136" s="1">
        <f>BILANCA!E158</f>
        <v>0</v>
      </c>
      <c r="E1136" s="1">
        <v>0</v>
      </c>
      <c r="F1136" s="1">
        <v>0</v>
      </c>
      <c r="G1136" s="2">
        <f t="shared" si="22"/>
        <v>133.25688</v>
      </c>
      <c r="H1136" s="2">
        <f t="shared" si="23"/>
        <v>3.999999999996362E-2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2853.54</v>
      </c>
      <c r="D1137" s="1">
        <f>BILANCA!E159</f>
        <v>2654.46</v>
      </c>
      <c r="E1137" s="1">
        <v>0</v>
      </c>
      <c r="F1137" s="1">
        <v>0</v>
      </c>
      <c r="G1137" s="2">
        <f t="shared" si="22"/>
        <v>1257.01884</v>
      </c>
      <c r="H1137" s="2">
        <f t="shared" si="23"/>
        <v>0.92000000000007276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286096.03000000003</v>
      </c>
      <c r="D1138" s="1">
        <f>BILANCA!E160</f>
        <v>254857.74</v>
      </c>
      <c r="E1138" s="1">
        <v>0</v>
      </c>
      <c r="F1138" s="1">
        <v>0</v>
      </c>
      <c r="G1138" s="2">
        <f t="shared" si="22"/>
        <v>123350.78405</v>
      </c>
      <c r="H1138" s="2">
        <f t="shared" si="23"/>
        <v>0.2900000000372529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45149.760000000002</v>
      </c>
      <c r="D1141" s="1">
        <f>BILANCA!E163</f>
        <v>63696.11</v>
      </c>
      <c r="E1141" s="1">
        <v>0</v>
      </c>
      <c r="F1141" s="1">
        <v>0</v>
      </c>
      <c r="G1141" s="2">
        <f t="shared" si="22"/>
        <v>27261.632839999998</v>
      </c>
      <c r="H1141" s="2">
        <f t="shared" si="23"/>
        <v>0.34999999999854481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403.76</v>
      </c>
      <c r="D1142" s="1">
        <f>BILANCA!E164</f>
        <v>0.05</v>
      </c>
      <c r="E1142" s="1">
        <v>0</v>
      </c>
      <c r="F1142" s="1">
        <v>0</v>
      </c>
      <c r="G1142" s="2">
        <f t="shared" si="22"/>
        <v>64.213740000000001</v>
      </c>
      <c r="H1142" s="2">
        <f t="shared" si="23"/>
        <v>0.29000000000000908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403.76</v>
      </c>
      <c r="D1144" s="1">
        <f>BILANCA!E166</f>
        <v>0.05</v>
      </c>
      <c r="E1144" s="1">
        <v>0</v>
      </c>
      <c r="F1144" s="1">
        <v>0</v>
      </c>
      <c r="G1144" s="2">
        <f t="shared" si="22"/>
        <v>65.02145999999999</v>
      </c>
      <c r="H1144" s="2">
        <f t="shared" si="23"/>
        <v>0.29000000000000908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997565.23</v>
      </c>
      <c r="D1148" s="1">
        <f>BILANCA!E170</f>
        <v>1066061.44</v>
      </c>
      <c r="E1148" s="1">
        <v>0</v>
      </c>
      <c r="F1148" s="1">
        <v>0</v>
      </c>
      <c r="G1148" s="2">
        <f t="shared" si="22"/>
        <v>516398.53814999998</v>
      </c>
      <c r="H1148" s="2">
        <f t="shared" si="23"/>
        <v>0.66999999992549419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997565.23</v>
      </c>
      <c r="D1151" s="1">
        <f>BILANCA!E173</f>
        <v>1066061.44</v>
      </c>
      <c r="E1151" s="1">
        <v>0</v>
      </c>
      <c r="F1151" s="1">
        <v>0</v>
      </c>
      <c r="G1151" s="2">
        <f t="shared" si="22"/>
        <v>525787.60248</v>
      </c>
      <c r="H1151" s="2">
        <f t="shared" si="23"/>
        <v>0.66999999992549419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24299624.32</v>
      </c>
      <c r="D1152" s="1">
        <f>BILANCA!E175</f>
        <v>44473529.169999994</v>
      </c>
      <c r="E1152" s="1">
        <v>0</v>
      </c>
      <c r="F1152" s="1">
        <v>0</v>
      </c>
      <c r="G1152" s="2">
        <f t="shared" si="22"/>
        <v>19138689.369539998</v>
      </c>
      <c r="H1152" s="2">
        <f t="shared" si="23"/>
        <v>0.48999999463558197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1749432.3199999998</v>
      </c>
      <c r="D1153" s="1">
        <f>BILANCA!E176</f>
        <v>6874671.3100000005</v>
      </c>
      <c r="E1153" s="1">
        <v>0</v>
      </c>
      <c r="F1153" s="1">
        <v>0</v>
      </c>
      <c r="G1153" s="2">
        <f t="shared" si="22"/>
        <v>2634791.7398000006</v>
      </c>
      <c r="H1153" s="2">
        <f t="shared" si="23"/>
        <v>0.63000000035390258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1465465.22</v>
      </c>
      <c r="D1154" s="1">
        <f>BILANCA!E177</f>
        <v>2440267.58</v>
      </c>
      <c r="E1154" s="1">
        <v>0</v>
      </c>
      <c r="F1154" s="1">
        <v>0</v>
      </c>
      <c r="G1154" s="2">
        <f t="shared" si="22"/>
        <v>1085166.06498</v>
      </c>
      <c r="H1154" s="2">
        <f t="shared" si="23"/>
        <v>0.63999999989755452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975218.45</v>
      </c>
      <c r="D1155" s="1">
        <f>BILANCA!E178</f>
        <v>1039468.63</v>
      </c>
      <c r="E1155" s="1">
        <v>0</v>
      </c>
      <c r="F1155" s="1">
        <v>0</v>
      </c>
      <c r="G1155" s="2">
        <f t="shared" si="22"/>
        <v>525314.78211999999</v>
      </c>
      <c r="H1155" s="2">
        <f t="shared" si="23"/>
        <v>0.81999999994877726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245613.44</v>
      </c>
      <c r="D1156" s="1">
        <f>BILANCA!E179</f>
        <v>277708.99</v>
      </c>
      <c r="E1156" s="1">
        <v>0</v>
      </c>
      <c r="F1156" s="1">
        <v>0</v>
      </c>
      <c r="G1156" s="2">
        <f t="shared" si="22"/>
        <v>138578.43565999999</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273.01</v>
      </c>
      <c r="D1157" s="1">
        <f>BILANCA!E180</f>
        <v>170.76</v>
      </c>
      <c r="E1157" s="1">
        <v>0</v>
      </c>
      <c r="F1157" s="1">
        <v>0</v>
      </c>
      <c r="G1157" s="2">
        <f t="shared" si="22"/>
        <v>106.92821999999998</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273.01</v>
      </c>
      <c r="D1160" s="1">
        <f>BILANCA!E183</f>
        <v>170.76</v>
      </c>
      <c r="E1160" s="1">
        <v>0</v>
      </c>
      <c r="F1160" s="1">
        <v>0</v>
      </c>
      <c r="G1160" s="2">
        <f t="shared" si="22"/>
        <v>108.77180999999999</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1990.84</v>
      </c>
      <c r="E1163" s="1">
        <v>0</v>
      </c>
      <c r="F1163" s="1">
        <v>0</v>
      </c>
      <c r="G1163" s="2">
        <f t="shared" si="22"/>
        <v>716.7023999999999</v>
      </c>
      <c r="H1163" s="2">
        <f t="shared" si="23"/>
        <v>0.16000000000008185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244360.32000000001</v>
      </c>
      <c r="D1165" s="1">
        <f>BILANCA!E188</f>
        <v>1120928.3600000001</v>
      </c>
      <c r="E1165" s="1">
        <v>0</v>
      </c>
      <c r="F1165" s="1">
        <v>0</v>
      </c>
      <c r="G1165" s="2">
        <f t="shared" si="22"/>
        <v>452491.50128000003</v>
      </c>
      <c r="H1165" s="2">
        <f t="shared" si="23"/>
        <v>0.6800000001094304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283967.09999999998</v>
      </c>
      <c r="D1166" s="1">
        <f>BILANCA!E189</f>
        <v>4434403.7300000004</v>
      </c>
      <c r="E1166" s="1">
        <v>0</v>
      </c>
      <c r="F1166" s="1">
        <v>0</v>
      </c>
      <c r="G1166" s="2">
        <f t="shared" si="22"/>
        <v>1674957.7444800001</v>
      </c>
      <c r="H1166" s="2">
        <f t="shared" si="23"/>
        <v>0.3699999995296821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22550192</v>
      </c>
      <c r="D1214" s="1">
        <f>BILANCA!E237</f>
        <v>37598857.859999992</v>
      </c>
      <c r="E1214" s="1">
        <v>0</v>
      </c>
      <c r="F1214" s="1">
        <v>0</v>
      </c>
      <c r="G1214" s="2">
        <f t="shared" si="22"/>
        <v>22579766.683320001</v>
      </c>
      <c r="H1214" s="2">
        <f t="shared" si="23"/>
        <v>0.14000000804662704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21888433.310000002</v>
      </c>
      <c r="D1215" s="1">
        <f>BILANCA!E238</f>
        <v>39103296.229999997</v>
      </c>
      <c r="E1215" s="1">
        <v>0</v>
      </c>
      <c r="F1215" s="1">
        <v>0</v>
      </c>
      <c r="G1215" s="2">
        <f t="shared" si="22"/>
        <v>23222045.978640001</v>
      </c>
      <c r="H1215" s="2">
        <f t="shared" si="23"/>
        <v>0.53999999910593033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21888433.310000002</v>
      </c>
      <c r="D1216" s="1">
        <f>BILANCA!E239</f>
        <v>39103296.229999997</v>
      </c>
      <c r="E1216" s="1">
        <v>0</v>
      </c>
      <c r="F1216" s="1">
        <v>0</v>
      </c>
      <c r="G1216" s="2">
        <f t="shared" si="22"/>
        <v>23322141.004409999</v>
      </c>
      <c r="H1216" s="2">
        <f t="shared" si="23"/>
        <v>0.53999999910593033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12689424.92</v>
      </c>
      <c r="D1217" s="1">
        <f>BILANCA!E240</f>
        <v>12256531.689999999</v>
      </c>
      <c r="E1217" s="1">
        <v>0</v>
      </c>
      <c r="F1217" s="1">
        <v>0</v>
      </c>
      <c r="G1217" s="2">
        <f t="shared" si="22"/>
        <v>8705382.2621999998</v>
      </c>
      <c r="H1217" s="2">
        <f t="shared" si="23"/>
        <v>0.39000000059604645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9199008.3900000006</v>
      </c>
      <c r="D1218" s="1">
        <f>BILANCA!E241</f>
        <v>26846764.539999999</v>
      </c>
      <c r="E1218" s="1">
        <v>0</v>
      </c>
      <c r="F1218" s="1">
        <v>0</v>
      </c>
      <c r="G1218" s="2">
        <f t="shared" si="22"/>
        <v>14779746.30545</v>
      </c>
      <c r="H1218" s="2">
        <f t="shared" si="23"/>
        <v>0.85000000149011612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432863.83000000007</v>
      </c>
      <c r="D1222" s="1">
        <f>BILANCA!E245</f>
        <v>-1672685.8799999994</v>
      </c>
      <c r="E1222" s="1">
        <v>0</v>
      </c>
      <c r="F1222" s="1">
        <v>0</v>
      </c>
      <c r="G1222" s="2">
        <f t="shared" si="22"/>
        <v>-696089.39526999975</v>
      </c>
      <c r="H1222" s="2">
        <f t="shared" si="23"/>
        <v>0.29000000050291419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2503387.4300000002</v>
      </c>
      <c r="D1223" s="1">
        <f>BILANCA!E246</f>
        <v>2777723.47</v>
      </c>
      <c r="E1223" s="1">
        <v>0</v>
      </c>
      <c r="F1223" s="1">
        <v>0</v>
      </c>
      <c r="G1223" s="2">
        <f t="shared" si="22"/>
        <v>1934120.2488000002</v>
      </c>
      <c r="H1223" s="2">
        <f t="shared" si="23"/>
        <v>0.90000000037252903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2432952.21</v>
      </c>
      <c r="D1224" s="1">
        <f>BILANCA!E247</f>
        <v>2707288.25</v>
      </c>
      <c r="E1224" s="1">
        <v>0</v>
      </c>
      <c r="F1224" s="1">
        <v>0</v>
      </c>
      <c r="G1224" s="2">
        <f t="shared" si="22"/>
        <v>1891254.4191100001</v>
      </c>
      <c r="H1224" s="2">
        <f t="shared" si="23"/>
        <v>0.4599999999627471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70435.22</v>
      </c>
      <c r="D1226" s="1">
        <f>BILANCA!E249</f>
        <v>70435.22</v>
      </c>
      <c r="E1226" s="1">
        <v>0</v>
      </c>
      <c r="F1226" s="1">
        <v>0</v>
      </c>
      <c r="G1226" s="2">
        <f t="shared" si="22"/>
        <v>51347.275380000006</v>
      </c>
      <c r="H1226" s="2">
        <f t="shared" si="23"/>
        <v>0.44000000000232831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2070523.6</v>
      </c>
      <c r="D1227" s="1">
        <f>BILANCA!E250</f>
        <v>4450409.3499999996</v>
      </c>
      <c r="E1227" s="1">
        <v>0</v>
      </c>
      <c r="F1227" s="1">
        <v>0</v>
      </c>
      <c r="G1227" s="2">
        <f t="shared" si="22"/>
        <v>2677007.5211999998</v>
      </c>
      <c r="H1227" s="2">
        <f t="shared" si="23"/>
        <v>0.74999999953433871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2070523.6</v>
      </c>
      <c r="D1229" s="1">
        <f>BILANCA!E252</f>
        <v>4450409.3499999996</v>
      </c>
      <c r="E1229" s="1">
        <v>0</v>
      </c>
      <c r="F1229" s="1">
        <v>0</v>
      </c>
      <c r="G1229" s="2">
        <f t="shared" si="22"/>
        <v>2698950.2057999996</v>
      </c>
      <c r="H1229" s="2">
        <f t="shared" si="23"/>
        <v>0.74999999953433871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120.92</v>
      </c>
      <c r="D1231" s="1">
        <f>BILANCA!E254</f>
        <v>0.06</v>
      </c>
      <c r="E1231" s="1">
        <v>0</v>
      </c>
      <c r="F1231" s="1">
        <v>0</v>
      </c>
      <c r="G1231" s="2">
        <f>B1231/1000*C1231+B1231/500*D1231</f>
        <v>30.01792</v>
      </c>
      <c r="H1231" s="2">
        <f>ABS(C1231-ROUND(C1231,0))+ABS(D1231-ROUND(D1231,0))</f>
        <v>0.13999999999999829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228612.02</v>
      </c>
      <c r="D1232" s="1">
        <f>BILANCA!E255</f>
        <v>168247.52</v>
      </c>
      <c r="E1232" s="1">
        <v>0</v>
      </c>
      <c r="F1232" s="1">
        <v>0</v>
      </c>
      <c r="G1232" s="2">
        <f t="shared" si="22"/>
        <v>140711.65794</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403.76</v>
      </c>
      <c r="D1233" s="1">
        <f>BILANCA!E256</f>
        <v>0.05</v>
      </c>
      <c r="E1233" s="1">
        <v>0</v>
      </c>
      <c r="F1233" s="1">
        <v>0</v>
      </c>
      <c r="G1233" s="2">
        <f t="shared" si="22"/>
        <v>100.965</v>
      </c>
      <c r="H1233" s="2">
        <f t="shared" si="23"/>
        <v>0.29000000000000908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235535.27</v>
      </c>
      <c r="D1240" s="1">
        <f>BILANCA!E264</f>
        <v>163536.70000000001</v>
      </c>
      <c r="E1240" s="1">
        <v>0</v>
      </c>
      <c r="F1240" s="1">
        <v>0</v>
      </c>
      <c r="G1240" s="2">
        <f t="shared" si="22"/>
        <v>144590.42819000001</v>
      </c>
      <c r="H1240" s="2">
        <f t="shared" si="23"/>
        <v>0.56999999997788109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54285.26</v>
      </c>
      <c r="D1241" s="1">
        <f>BILANCA!E265</f>
        <v>93975.5</v>
      </c>
      <c r="E1241" s="1">
        <v>0</v>
      </c>
      <c r="F1241" s="1">
        <v>0</v>
      </c>
      <c r="G1241" s="2">
        <f t="shared" si="22"/>
        <v>62496.95508</v>
      </c>
      <c r="H1241" s="2">
        <f t="shared" si="23"/>
        <v>0.76000000000203727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403.76</v>
      </c>
      <c r="D1242" s="1">
        <f>BILANCA!E266</f>
        <v>0.05</v>
      </c>
      <c r="E1242" s="1">
        <v>0</v>
      </c>
      <c r="F1242" s="1">
        <v>0</v>
      </c>
      <c r="G1242" s="2">
        <f t="shared" ref="G1242:G1479" si="24">B1242/1000*C1242+B1242/500*D1242</f>
        <v>104.59974</v>
      </c>
      <c r="H1242" s="2">
        <f t="shared" si="23"/>
        <v>0.29000000000000908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33439.43</v>
      </c>
      <c r="D1244" s="1">
        <f>BILANCA!E268</f>
        <v>46623.87</v>
      </c>
      <c r="E1244" s="1">
        <v>0</v>
      </c>
      <c r="F1244" s="1">
        <v>0</v>
      </c>
      <c r="G1244" s="2">
        <f t="shared" si="24"/>
        <v>33065.351370000004</v>
      </c>
      <c r="H1244" s="2">
        <f t="shared" si="23"/>
        <v>0.55999999999767169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56767.1</v>
      </c>
      <c r="D1245" s="1">
        <f>BILANCA!E269</f>
        <v>916167.87</v>
      </c>
      <c r="E1245" s="1">
        <v>0</v>
      </c>
      <c r="F1245" s="1">
        <v>0</v>
      </c>
      <c r="G1245" s="2">
        <f t="shared" si="24"/>
        <v>494944.94407999999</v>
      </c>
      <c r="H1245" s="2">
        <f t="shared" si="23"/>
        <v>0.23000000000320142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196219.26</v>
      </c>
      <c r="D1263" s="1">
        <f>BILANCA!E287</f>
        <v>95677.09</v>
      </c>
      <c r="E1263" s="1">
        <v>0</v>
      </c>
      <c r="F1263" s="1">
        <v>0</v>
      </c>
      <c r="G1263" s="2">
        <f t="shared" si="24"/>
        <v>108520.5632</v>
      </c>
      <c r="H1263" s="2">
        <f t="shared" si="23"/>
        <v>0.35000000000582077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1269245.96</v>
      </c>
      <c r="D1264" s="1">
        <f>BILANCA!E288</f>
        <v>2344590.4900000002</v>
      </c>
      <c r="E1264" s="1">
        <v>0</v>
      </c>
      <c r="F1264" s="1">
        <v>0</v>
      </c>
      <c r="G1264" s="2">
        <f t="shared" si="24"/>
        <v>1674317.9701400003</v>
      </c>
      <c r="H1264" s="2">
        <f t="shared" si="23"/>
        <v>0.53000000026077032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66114.36</v>
      </c>
      <c r="D1265" s="1">
        <f>BILANCA!E289</f>
        <v>1321</v>
      </c>
      <c r="E1265" s="1">
        <v>0</v>
      </c>
      <c r="F1265" s="1">
        <v>0</v>
      </c>
      <c r="G1265" s="2">
        <f t="shared" si="24"/>
        <v>19389.293519999999</v>
      </c>
      <c r="H1265" s="2">
        <f t="shared" si="23"/>
        <v>0.36000000000058208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217852.74</v>
      </c>
      <c r="D1266" s="1">
        <f>BILANCA!E290</f>
        <v>4433082.7300000004</v>
      </c>
      <c r="E1266" s="1">
        <v>0</v>
      </c>
      <c r="F1266" s="1">
        <v>0</v>
      </c>
      <c r="G1266" s="2">
        <f t="shared" si="24"/>
        <v>2570777.1506000003</v>
      </c>
      <c r="H1266" s="2">
        <f t="shared" si="23"/>
        <v>0.52999999956227839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47624.19</v>
      </c>
      <c r="D1271" s="1">
        <f>BILANCA!E295</f>
        <v>61204.639999999999</v>
      </c>
      <c r="E1271" s="1">
        <v>0</v>
      </c>
      <c r="F1271" s="1">
        <v>0</v>
      </c>
      <c r="G1271" s="2">
        <f t="shared" si="24"/>
        <v>48969.639359999994</v>
      </c>
      <c r="H1271" s="2">
        <f t="shared" si="23"/>
        <v>0.55000000000291038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65008.82</v>
      </c>
      <c r="D1273" s="1">
        <f>BILANCA!E297</f>
        <v>37207.24</v>
      </c>
      <c r="E1273" s="1">
        <v>0</v>
      </c>
      <c r="F1273" s="1">
        <v>0</v>
      </c>
      <c r="G1273" s="2">
        <f t="shared" si="24"/>
        <v>40432.756999999998</v>
      </c>
      <c r="H1273" s="2">
        <f t="shared" si="23"/>
        <v>0.41999999999825377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6192.21</v>
      </c>
      <c r="D1274" s="1">
        <f>BILANCA!E298</f>
        <v>4395.57</v>
      </c>
      <c r="E1274" s="1">
        <v>0</v>
      </c>
      <c r="F1274" s="1">
        <v>0</v>
      </c>
      <c r="G1274" s="2">
        <f t="shared" si="24"/>
        <v>4360.154849999999</v>
      </c>
      <c r="H1274" s="2">
        <f t="shared" si="23"/>
        <v>0.64000000000032742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30736.51</v>
      </c>
      <c r="D1278" s="1">
        <f>BILANCA!E302</f>
        <v>46623.87</v>
      </c>
      <c r="E1278" s="1">
        <v>0</v>
      </c>
      <c r="F1278" s="1">
        <v>0</v>
      </c>
      <c r="G1278" s="2">
        <f t="shared" si="24"/>
        <v>36575.353749999995</v>
      </c>
      <c r="H1278" s="2">
        <f t="shared" si="23"/>
        <v>0.61999999999898137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22051334.789999999</v>
      </c>
      <c r="D1408" s="1">
        <f>'RAS-funkcijski'!E114</f>
        <v>42569038.579999998</v>
      </c>
      <c r="E1408" s="1">
        <v>0</v>
      </c>
      <c r="F1408" s="1">
        <v>0</v>
      </c>
      <c r="G1408" s="2">
        <f t="shared" si="24"/>
        <v>11790835.3145</v>
      </c>
      <c r="H1408" s="2">
        <f t="shared" si="27"/>
        <v>0.63000000268220901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22051334.789999999</v>
      </c>
      <c r="D1416" s="1">
        <f>'RAS-funkcijski'!E122</f>
        <v>42569038.579999998</v>
      </c>
      <c r="E1416" s="1">
        <v>0</v>
      </c>
      <c r="F1416" s="1">
        <v>0</v>
      </c>
      <c r="G1416" s="2">
        <f t="shared" si="24"/>
        <v>12648350.610099999</v>
      </c>
      <c r="H1416" s="2">
        <f t="shared" si="27"/>
        <v>0.63000000268220901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14994907.66</v>
      </c>
      <c r="D1417" s="1">
        <f>'RAS-funkcijski'!E123</f>
        <v>28946946.23</v>
      </c>
      <c r="E1417" s="1">
        <v>0</v>
      </c>
      <c r="F1417" s="1">
        <v>0</v>
      </c>
      <c r="G1417" s="2">
        <f t="shared" si="24"/>
        <v>8673767.21428</v>
      </c>
      <c r="H1417" s="2">
        <f t="shared" si="27"/>
        <v>0.57000000029802322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7056427.1299999999</v>
      </c>
      <c r="D1418" s="1">
        <f>'RAS-funkcijski'!E124</f>
        <v>13622092.35</v>
      </c>
      <c r="E1418" s="1">
        <v>0</v>
      </c>
      <c r="F1418" s="1">
        <v>0</v>
      </c>
      <c r="G1418" s="2">
        <f t="shared" si="24"/>
        <v>4116073.4195999997</v>
      </c>
      <c r="H1418" s="2">
        <f t="shared" si="27"/>
        <v>0.47999999951571226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22051334.789999999</v>
      </c>
      <c r="D1435" s="13">
        <f>'RAS-funkcijski'!E141</f>
        <v>42569038.579999998</v>
      </c>
      <c r="E1435" s="13">
        <v>0</v>
      </c>
      <c r="F1435" s="13">
        <v>0</v>
      </c>
      <c r="G1435" s="14">
        <f t="shared" si="24"/>
        <v>14684949.43715</v>
      </c>
      <c r="H1435" s="14">
        <f t="shared" si="27"/>
        <v>0.63000000268220901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3918.75</v>
      </c>
      <c r="D1436" s="6">
        <f>'P-VRIO'!E5</f>
        <v>396193.07999999996</v>
      </c>
      <c r="E1436" s="6">
        <v>0</v>
      </c>
      <c r="F1436" s="6">
        <v>0</v>
      </c>
      <c r="G1436" s="7">
        <f t="shared" si="24"/>
        <v>796.30490999999995</v>
      </c>
      <c r="H1436" s="7">
        <f t="shared" si="27"/>
        <v>0.32999999995809048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3918.75</v>
      </c>
      <c r="D1453" s="1">
        <f>'P-VRIO'!E22</f>
        <v>396193.07999999996</v>
      </c>
      <c r="E1453" s="1">
        <v>0</v>
      </c>
      <c r="F1453" s="1">
        <v>0</v>
      </c>
      <c r="G1453" s="2">
        <f t="shared" si="24"/>
        <v>14333.488379999997</v>
      </c>
      <c r="H1453" s="2">
        <f t="shared" si="27"/>
        <v>0.32999999995809048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3918.75</v>
      </c>
      <c r="D1454" s="1">
        <f>'P-VRIO'!E23</f>
        <v>395717.47</v>
      </c>
      <c r="E1454" s="1">
        <v>0</v>
      </c>
      <c r="F1454" s="1">
        <v>0</v>
      </c>
      <c r="G1454" s="2">
        <f t="shared" si="24"/>
        <v>15111.720109999998</v>
      </c>
      <c r="H1454" s="2">
        <f t="shared" si="27"/>
        <v>0.71999999997206032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3918.75</v>
      </c>
      <c r="D1456" s="1">
        <f>'P-VRIO'!E25</f>
        <v>395717.47</v>
      </c>
      <c r="E1456" s="1">
        <v>0</v>
      </c>
      <c r="F1456" s="1">
        <v>0</v>
      </c>
      <c r="G1456" s="2">
        <f t="shared" si="24"/>
        <v>16702.427490000002</v>
      </c>
      <c r="H1456" s="2">
        <f t="shared" si="27"/>
        <v>0.71999999997206032</v>
      </c>
      <c r="I1456" s="10">
        <f t="shared" si="30"/>
        <v>12025.747792333341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475.61</v>
      </c>
      <c r="E1461" s="1">
        <v>0</v>
      </c>
      <c r="F1461" s="1">
        <v>0</v>
      </c>
      <c r="G1461" s="2">
        <f t="shared" si="24"/>
        <v>24.731719999999999</v>
      </c>
      <c r="H1461" s="2">
        <f t="shared" si="27"/>
        <v>0.38999999999998636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475.61</v>
      </c>
      <c r="E1467" s="1">
        <v>0</v>
      </c>
      <c r="F1467" s="1">
        <v>0</v>
      </c>
      <c r="G1467" s="2">
        <f t="shared" si="24"/>
        <v>30.439040000000002</v>
      </c>
      <c r="H1467" s="2">
        <f t="shared" si="27"/>
        <v>0.38999999999998636</v>
      </c>
      <c r="I1467" s="10">
        <f t="shared" si="31"/>
        <v>11.871225599999585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1749432.29</v>
      </c>
      <c r="D1480" s="6"/>
      <c r="E1480" s="6">
        <v>0</v>
      </c>
      <c r="F1480" s="6">
        <v>0</v>
      </c>
      <c r="G1480" s="7">
        <f t="shared" ref="G1480:G1580" si="34">B1480/1000*C1480</f>
        <v>1749.43229</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48076864.549999997</v>
      </c>
      <c r="D1481" s="1">
        <v>0</v>
      </c>
      <c r="E1481" s="1">
        <v>0</v>
      </c>
      <c r="F1481" s="1">
        <v>0</v>
      </c>
      <c r="G1481" s="2">
        <f t="shared" si="34"/>
        <v>96153.729099999997</v>
      </c>
      <c r="H1481" s="2">
        <f t="shared" si="35"/>
        <v>0.45000000298023224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29488360.819999997</v>
      </c>
      <c r="D1483" s="1">
        <v>0</v>
      </c>
      <c r="E1483" s="1">
        <v>0</v>
      </c>
      <c r="F1483" s="1">
        <v>0</v>
      </c>
      <c r="G1483" s="2">
        <f t="shared" si="34"/>
        <v>117953.44327999999</v>
      </c>
      <c r="H1483" s="2">
        <f t="shared" si="35"/>
        <v>0.18000000342726707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12770750.199999999</v>
      </c>
      <c r="D1484" s="1">
        <v>0</v>
      </c>
      <c r="E1484" s="1">
        <v>0</v>
      </c>
      <c r="F1484" s="1">
        <v>0</v>
      </c>
      <c r="G1484" s="2">
        <f t="shared" si="34"/>
        <v>63853.750999999997</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7900029.2000000002</v>
      </c>
      <c r="D1485" s="1">
        <v>0</v>
      </c>
      <c r="E1485" s="1">
        <v>0</v>
      </c>
      <c r="F1485" s="1">
        <v>0</v>
      </c>
      <c r="G1485" s="2">
        <f t="shared" si="34"/>
        <v>47400.175200000005</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41219.910000000003</v>
      </c>
      <c r="D1486" s="1">
        <v>0</v>
      </c>
      <c r="E1486" s="1">
        <v>0</v>
      </c>
      <c r="F1486" s="1">
        <v>0</v>
      </c>
      <c r="G1486" s="2">
        <f t="shared" si="34"/>
        <v>288.53937000000002</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18869.740000000002</v>
      </c>
      <c r="D1489" s="1">
        <v>0</v>
      </c>
      <c r="E1489" s="1">
        <v>0</v>
      </c>
      <c r="F1489" s="1">
        <v>0</v>
      </c>
      <c r="G1489" s="2">
        <f t="shared" si="34"/>
        <v>188.69740000000002</v>
      </c>
      <c r="H1489" s="2">
        <f t="shared" si="35"/>
        <v>0.25999999999839929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8757491.7699999996</v>
      </c>
      <c r="D1491" s="1">
        <v>0</v>
      </c>
      <c r="E1491" s="1">
        <v>0</v>
      </c>
      <c r="F1491" s="1">
        <v>0</v>
      </c>
      <c r="G1491" s="2">
        <f t="shared" si="34"/>
        <v>105089.90123999999</v>
      </c>
      <c r="H1491" s="2">
        <f t="shared" si="35"/>
        <v>0.23000000044703484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18588503.73</v>
      </c>
      <c r="D1492" s="1">
        <v>0</v>
      </c>
      <c r="E1492" s="1">
        <v>0</v>
      </c>
      <c r="F1492" s="1">
        <v>0</v>
      </c>
      <c r="G1492" s="2">
        <f t="shared" si="34"/>
        <v>241650.54848999999</v>
      </c>
      <c r="H1492" s="2">
        <f t="shared" si="35"/>
        <v>0.26999999955296516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42951625.530000001</v>
      </c>
      <c r="D1499" s="1">
        <v>0</v>
      </c>
      <c r="E1499" s="1">
        <v>0</v>
      </c>
      <c r="F1499" s="1">
        <v>0</v>
      </c>
      <c r="G1499" s="2">
        <f t="shared" si="34"/>
        <v>859032.51060000004</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28513558.440000001</v>
      </c>
      <c r="D1501" s="1">
        <v>0</v>
      </c>
      <c r="E1501" s="1">
        <v>0</v>
      </c>
      <c r="F1501" s="1">
        <v>0</v>
      </c>
      <c r="G1501" s="2">
        <f t="shared" si="34"/>
        <v>627298.28567999997</v>
      </c>
      <c r="H1501" s="2">
        <f t="shared" si="35"/>
        <v>0.44000000134110451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12706500.02</v>
      </c>
      <c r="D1502" s="1">
        <v>0</v>
      </c>
      <c r="E1502" s="1">
        <v>0</v>
      </c>
      <c r="F1502" s="1">
        <v>0</v>
      </c>
      <c r="G1502" s="2">
        <f t="shared" si="34"/>
        <v>292249.50046000001</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7867933.6200000001</v>
      </c>
      <c r="D1503" s="1">
        <v>0</v>
      </c>
      <c r="E1503" s="1">
        <v>0</v>
      </c>
      <c r="F1503" s="1">
        <v>0</v>
      </c>
      <c r="G1503" s="2">
        <f t="shared" si="34"/>
        <v>188830.40687999999</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41322.17</v>
      </c>
      <c r="D1504" s="1">
        <v>0</v>
      </c>
      <c r="E1504" s="1">
        <v>0</v>
      </c>
      <c r="F1504" s="1">
        <v>0</v>
      </c>
      <c r="G1504" s="2">
        <f t="shared" si="34"/>
        <v>1033.0542499999999</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16878.900000000001</v>
      </c>
      <c r="D1507" s="1">
        <v>0</v>
      </c>
      <c r="E1507" s="1">
        <v>0</v>
      </c>
      <c r="F1507" s="1">
        <v>0</v>
      </c>
      <c r="G1507" s="2">
        <f t="shared" si="34"/>
        <v>472.60920000000004</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7880923.7300000004</v>
      </c>
      <c r="D1509" s="1">
        <v>0</v>
      </c>
      <c r="E1509" s="1">
        <v>0</v>
      </c>
      <c r="F1509" s="1">
        <v>0</v>
      </c>
      <c r="G1509" s="2">
        <f t="shared" si="34"/>
        <v>236427.71189999999</v>
      </c>
      <c r="H1509" s="2">
        <f t="shared" si="35"/>
        <v>0.26999999955296516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14438067.09</v>
      </c>
      <c r="D1510" s="1">
        <v>0</v>
      </c>
      <c r="E1510" s="1">
        <v>0</v>
      </c>
      <c r="F1510" s="1">
        <v>0</v>
      </c>
      <c r="G1510" s="2">
        <f t="shared" si="34"/>
        <v>447580.07978999999</v>
      </c>
      <c r="H1510" s="2">
        <f t="shared" si="35"/>
        <v>8.9999999850988388E-2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6874671.3099999949</v>
      </c>
      <c r="D1517" s="1">
        <v>0</v>
      </c>
      <c r="E1517" s="1">
        <v>0</v>
      </c>
      <c r="F1517" s="1">
        <v>0</v>
      </c>
      <c r="G1517" s="2">
        <f t="shared" si="34"/>
        <v>261237.50977999979</v>
      </c>
      <c r="H1517" s="2">
        <f t="shared" si="35"/>
        <v>0.30999999493360519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96998.09</v>
      </c>
      <c r="D1518" s="1">
        <v>0</v>
      </c>
      <c r="E1518" s="1">
        <v>0</v>
      </c>
      <c r="F1518" s="1">
        <v>0</v>
      </c>
      <c r="G1518" s="2">
        <f t="shared" si="34"/>
        <v>3782.92551</v>
      </c>
      <c r="H1518" s="2">
        <f t="shared" si="3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95677.09</v>
      </c>
      <c r="D1524" s="1">
        <v>0</v>
      </c>
      <c r="E1524" s="1">
        <v>0</v>
      </c>
      <c r="F1524" s="1">
        <v>0</v>
      </c>
      <c r="G1524" s="2">
        <f t="shared" si="34"/>
        <v>4305.4690499999997</v>
      </c>
      <c r="H1524" s="2">
        <f t="shared" si="35"/>
        <v>8.999999999650754E-2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95677.09</v>
      </c>
      <c r="D1530" s="1">
        <v>0</v>
      </c>
      <c r="E1530" s="1">
        <v>0</v>
      </c>
      <c r="F1530" s="1">
        <v>0</v>
      </c>
      <c r="G1530" s="2">
        <f t="shared" si="34"/>
        <v>4879.5315899999996</v>
      </c>
      <c r="H1530" s="2">
        <f t="shared" si="35"/>
        <v>8.999999999650754E-2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95677.09</v>
      </c>
      <c r="D1531" s="1">
        <v>0</v>
      </c>
      <c r="E1531" s="1">
        <v>0</v>
      </c>
      <c r="F1531" s="1">
        <v>0</v>
      </c>
      <c r="G1531" s="2">
        <f t="shared" si="34"/>
        <v>4975.2086799999997</v>
      </c>
      <c r="H1531" s="2">
        <f t="shared" si="35"/>
        <v>8.999999999650754E-2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1321</v>
      </c>
      <c r="D1565" s="1">
        <v>0</v>
      </c>
      <c r="E1565" s="1">
        <v>0</v>
      </c>
      <c r="F1565" s="1">
        <v>0</v>
      </c>
      <c r="G1565" s="2">
        <f t="shared" si="34"/>
        <v>113.60599999999999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1321</v>
      </c>
      <c r="D1566" s="1">
        <v>0</v>
      </c>
      <c r="E1566" s="1">
        <v>0</v>
      </c>
      <c r="F1566" s="1">
        <v>0</v>
      </c>
      <c r="G1566" s="2">
        <f t="shared" si="34"/>
        <v>114.92699999999999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6777673.2200000007</v>
      </c>
      <c r="D1576" s="1">
        <v>0</v>
      </c>
      <c r="E1576" s="1">
        <v>0</v>
      </c>
      <c r="F1576" s="1">
        <v>0</v>
      </c>
      <c r="G1576" s="2">
        <f t="shared" si="34"/>
        <v>657434.30234000005</v>
      </c>
      <c r="H1576" s="2">
        <f t="shared" si="35"/>
        <v>0.22000000067055225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10148.870000000001</v>
      </c>
      <c r="D1577" s="1">
        <v>0</v>
      </c>
      <c r="E1577" s="1">
        <v>0</v>
      </c>
      <c r="F1577" s="1">
        <v>0</v>
      </c>
      <c r="G1577" s="2">
        <f t="shared" si="34"/>
        <v>994.58926000000008</v>
      </c>
      <c r="H1577" s="2">
        <f t="shared" si="35"/>
        <v>0.12999999999919964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2334443.02</v>
      </c>
      <c r="D1578" s="1">
        <v>0</v>
      </c>
      <c r="E1578" s="1">
        <v>0</v>
      </c>
      <c r="F1578" s="1">
        <v>0</v>
      </c>
      <c r="G1578" s="2">
        <f t="shared" si="34"/>
        <v>231109.85898000002</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4433081.33</v>
      </c>
      <c r="D1579" s="1">
        <v>0</v>
      </c>
      <c r="E1579" s="1">
        <v>0</v>
      </c>
      <c r="F1579" s="1">
        <v>0</v>
      </c>
      <c r="G1579" s="2">
        <f t="shared" si="34"/>
        <v>443308.13300000003</v>
      </c>
      <c r="H1579" s="2">
        <f t="shared" si="35"/>
        <v>0.33000000007450581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21029304.509999998</v>
      </c>
      <c r="I16" s="170">
        <f>'PR-RAS'!E6</f>
        <v>40459831.789999999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17938066.129999995</v>
      </c>
      <c r="I17" s="170">
        <f>'PR-RAS'!E151</f>
        <v>22462815.370000001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432863.8300000038</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1672685.8799999983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21646950.270000003</v>
      </c>
      <c r="I20" s="173">
        <f>BILANCA!E7</f>
        <v>38861189.520000011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2652674.0499999998</v>
      </c>
      <c r="I21" s="175">
        <f>BILANCA!E68</f>
        <v>5612339.6499999985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1749432.3199999998</v>
      </c>
      <c r="I22" s="175">
        <f>BILANCA!E176</f>
        <v>6874671.3100000005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22550192</v>
      </c>
      <c r="I23" s="177">
        <f>BILANCA!E237</f>
        <v>37598857.859999992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22051334.789999999</v>
      </c>
      <c r="I27" s="175">
        <f>'RAS-funkcijski'!E114</f>
        <v>42569038.579999998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22051334.789999999</v>
      </c>
      <c r="I28" s="179">
        <f>'RAS-funkcijski'!E141</f>
        <v>42569038.579999998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3918.75</v>
      </c>
      <c r="I29" s="173">
        <f>'P-VRIO'!E5</f>
        <v>396193.07999999996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3918.75</v>
      </c>
      <c r="I30" s="175">
        <f>'P-VRIO'!E22</f>
        <v>396193.07999999996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1749432.29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6874671.3099999949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96998.09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6777673.2200000007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52"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21029304.509999998</v>
      </c>
      <c r="E6" s="51">
        <f>E7+E44+E50+E82+E106+E124+E133+E139</f>
        <v>40459831.789999999</v>
      </c>
      <c r="F6" s="52">
        <f t="shared" ref="F6:F131" si="0">IF(D6&lt;&gt;0,IF(E6/D6&gt;=100,"&gt;&gt;100",E6/D6*100),"-")</f>
        <v>192.39738418719585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6034523.75</v>
      </c>
      <c r="E50" s="51">
        <f>E51+E54+E59+E62+E65+E68+E71+E74+E77</f>
        <v>23952451.479999997</v>
      </c>
      <c r="F50" s="52">
        <f t="shared" si="0"/>
        <v>396.92364256582795</v>
      </c>
    </row>
    <row r="51" spans="1:6" ht="12.75" customHeight="1" x14ac:dyDescent="0.2">
      <c r="A51" s="53">
        <v>631</v>
      </c>
      <c r="B51" s="86" t="s">
        <v>148</v>
      </c>
      <c r="C51" s="50" t="s">
        <v>149</v>
      </c>
      <c r="D51" s="51">
        <f t="shared" ref="D51:E51" si="10">D52+D53</f>
        <v>4076.51</v>
      </c>
      <c r="E51" s="51">
        <f t="shared" si="10"/>
        <v>6953.79</v>
      </c>
      <c r="F51" s="52">
        <f t="shared" si="0"/>
        <v>170.58194386865236</v>
      </c>
    </row>
    <row r="52" spans="1:6" ht="12.75" customHeight="1" x14ac:dyDescent="0.2">
      <c r="A52" s="53">
        <v>6311</v>
      </c>
      <c r="B52" s="86" t="s">
        <v>150</v>
      </c>
      <c r="C52" s="50" t="s">
        <v>151</v>
      </c>
      <c r="D52" s="242">
        <v>4076.51</v>
      </c>
      <c r="E52" s="242">
        <v>6953.79</v>
      </c>
      <c r="F52" s="52">
        <f t="shared" si="0"/>
        <v>170.58194386865236</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3944884.71</v>
      </c>
      <c r="E54" s="51">
        <f t="shared" si="11"/>
        <v>21060568.390000001</v>
      </c>
      <c r="F54" s="52">
        <f t="shared" si="0"/>
        <v>533.87031404524873</v>
      </c>
    </row>
    <row r="55" spans="1:6" ht="12.75" customHeight="1" x14ac:dyDescent="0.2">
      <c r="A55" s="53">
        <v>6321</v>
      </c>
      <c r="B55" s="86" t="s">
        <v>156</v>
      </c>
      <c r="C55" s="50" t="s">
        <v>157</v>
      </c>
      <c r="D55" s="242">
        <v>997.67</v>
      </c>
      <c r="E55" s="242">
        <v>5000</v>
      </c>
      <c r="F55" s="52">
        <f t="shared" si="0"/>
        <v>501.16772078943939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2262456.7000000002</v>
      </c>
      <c r="E57" s="242">
        <v>6422411.1900000004</v>
      </c>
      <c r="F57" s="52">
        <f t="shared" si="0"/>
        <v>283.86891072876665</v>
      </c>
    </row>
    <row r="58" spans="1:6" ht="12.75" customHeight="1" x14ac:dyDescent="0.2">
      <c r="A58" s="53">
        <v>6324</v>
      </c>
      <c r="B58" s="86" t="s">
        <v>162</v>
      </c>
      <c r="C58" s="50" t="s">
        <v>163</v>
      </c>
      <c r="D58" s="242">
        <v>1681430.34</v>
      </c>
      <c r="E58" s="242">
        <v>14633157.199999999</v>
      </c>
      <c r="F58" s="52">
        <f t="shared" si="0"/>
        <v>870.28031146386945</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37777.82</v>
      </c>
      <c r="E62" s="51">
        <f t="shared" si="13"/>
        <v>185121.41</v>
      </c>
      <c r="F62" s="52">
        <f t="shared" si="0"/>
        <v>490.0267140877902</v>
      </c>
    </row>
    <row r="63" spans="1:6" ht="12.75" customHeight="1" x14ac:dyDescent="0.2">
      <c r="A63" s="53">
        <v>6341</v>
      </c>
      <c r="B63" s="85" t="s">
        <v>172</v>
      </c>
      <c r="C63" s="50" t="s">
        <v>173</v>
      </c>
      <c r="D63" s="242">
        <v>37777.82</v>
      </c>
      <c r="E63" s="242">
        <v>185121.41</v>
      </c>
      <c r="F63" s="52">
        <f t="shared" si="0"/>
        <v>490.0267140877902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11279.19</v>
      </c>
      <c r="E68" s="51">
        <f t="shared" si="15"/>
        <v>0</v>
      </c>
      <c r="F68" s="52">
        <f t="shared" si="0"/>
        <v>0</v>
      </c>
    </row>
    <row r="69" spans="1:6" ht="12.75" customHeight="1" x14ac:dyDescent="0.2">
      <c r="A69" s="53" t="s">
        <v>184</v>
      </c>
      <c r="B69" s="85" t="s">
        <v>185</v>
      </c>
      <c r="C69" s="50" t="s">
        <v>184</v>
      </c>
      <c r="D69" s="242">
        <v>11279.19</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163545.60999999999</v>
      </c>
      <c r="E74" s="51">
        <f t="shared" si="17"/>
        <v>239350.88</v>
      </c>
      <c r="F74" s="52">
        <f t="shared" si="0"/>
        <v>146.35114938273185</v>
      </c>
    </row>
    <row r="75" spans="1:6" ht="12.75" customHeight="1" x14ac:dyDescent="0.2">
      <c r="A75" s="53" t="s">
        <v>196</v>
      </c>
      <c r="B75" s="85" t="s">
        <v>197</v>
      </c>
      <c r="C75" s="50" t="s">
        <v>196</v>
      </c>
      <c r="D75" s="242">
        <v>163545.60999999999</v>
      </c>
      <c r="E75" s="242">
        <v>239350.88</v>
      </c>
      <c r="F75" s="52">
        <f t="shared" si="0"/>
        <v>146.35114938273185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1872959.9100000001</v>
      </c>
      <c r="E77" s="51">
        <f t="shared" si="18"/>
        <v>2460457.0099999998</v>
      </c>
      <c r="F77" s="52">
        <f t="shared" si="0"/>
        <v>131.36730780318729</v>
      </c>
    </row>
    <row r="78" spans="1:6" ht="12.75" customHeight="1" x14ac:dyDescent="0.2">
      <c r="A78" s="53">
        <v>6391</v>
      </c>
      <c r="B78" s="85" t="s">
        <v>202</v>
      </c>
      <c r="C78" s="50" t="s">
        <v>203</v>
      </c>
      <c r="D78" s="242">
        <v>1027660.38</v>
      </c>
      <c r="E78" s="242">
        <v>945687.18</v>
      </c>
      <c r="F78" s="52">
        <f t="shared" si="0"/>
        <v>92.023318053771817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689900.53</v>
      </c>
      <c r="E80" s="242">
        <v>493586.63</v>
      </c>
      <c r="F80" s="52">
        <f t="shared" si="0"/>
        <v>71.544608032117324</v>
      </c>
    </row>
    <row r="81" spans="1:6" ht="24" x14ac:dyDescent="0.2">
      <c r="A81" s="53">
        <v>6394</v>
      </c>
      <c r="B81" s="85" t="s">
        <v>208</v>
      </c>
      <c r="C81" s="50" t="s">
        <v>209</v>
      </c>
      <c r="D81" s="242">
        <v>155399</v>
      </c>
      <c r="E81" s="242">
        <v>1021183.2</v>
      </c>
      <c r="F81" s="52">
        <f t="shared" si="0"/>
        <v>657.13627500820473</v>
      </c>
    </row>
    <row r="82" spans="1:6" ht="12.75" customHeight="1" x14ac:dyDescent="0.2">
      <c r="A82" s="53">
        <v>64</v>
      </c>
      <c r="B82" s="85" t="s">
        <v>210</v>
      </c>
      <c r="C82" s="50" t="s">
        <v>211</v>
      </c>
      <c r="D82" s="51">
        <f t="shared" ref="D82:E82" si="19">D83+D91+D98</f>
        <v>1555.75</v>
      </c>
      <c r="E82" s="51">
        <f t="shared" si="19"/>
        <v>21009.530000000002</v>
      </c>
      <c r="F82" s="52">
        <f t="shared" si="0"/>
        <v>1350.4438373774708</v>
      </c>
    </row>
    <row r="83" spans="1:6" ht="12.75" customHeight="1" x14ac:dyDescent="0.2">
      <c r="A83" s="53">
        <v>641</v>
      </c>
      <c r="B83" s="85" t="s">
        <v>212</v>
      </c>
      <c r="C83" s="50" t="s">
        <v>213</v>
      </c>
      <c r="D83" s="51">
        <f t="shared" ref="D83:E83" si="20">SUM(D84:D90)</f>
        <v>1555.75</v>
      </c>
      <c r="E83" s="51">
        <f t="shared" si="20"/>
        <v>21009.530000000002</v>
      </c>
      <c r="F83" s="52">
        <f t="shared" si="0"/>
        <v>1350.4438373774708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20.170000000000002</v>
      </c>
      <c r="E85" s="242">
        <v>78.88</v>
      </c>
      <c r="F85" s="52">
        <f t="shared" si="0"/>
        <v>391.07585523054036</v>
      </c>
    </row>
    <row r="86" spans="1:6" ht="12.75" customHeight="1" x14ac:dyDescent="0.2">
      <c r="A86" s="53">
        <v>6414</v>
      </c>
      <c r="B86" s="85" t="s">
        <v>218</v>
      </c>
      <c r="C86" s="50" t="s">
        <v>219</v>
      </c>
      <c r="D86" s="242">
        <v>305.52999999999997</v>
      </c>
      <c r="E86" s="242">
        <v>201.52</v>
      </c>
      <c r="F86" s="52">
        <f t="shared" si="0"/>
        <v>65.957516446830112</v>
      </c>
    </row>
    <row r="87" spans="1:6" ht="12.75" customHeight="1" x14ac:dyDescent="0.2">
      <c r="A87" s="53">
        <v>6415</v>
      </c>
      <c r="B87" s="85" t="s">
        <v>220</v>
      </c>
      <c r="C87" s="50" t="s">
        <v>221</v>
      </c>
      <c r="D87" s="242">
        <v>1230.05</v>
      </c>
      <c r="E87" s="242">
        <v>20729.13</v>
      </c>
      <c r="F87" s="52">
        <f t="shared" si="0"/>
        <v>1685.2266168041951</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669977.19999999995</v>
      </c>
      <c r="E106" s="51">
        <f t="shared" si="23"/>
        <v>704127.82</v>
      </c>
      <c r="F106" s="52">
        <f t="shared" si="0"/>
        <v>105.09728092239557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669977.19999999995</v>
      </c>
      <c r="E112" s="51">
        <f t="shared" si="25"/>
        <v>704127.82</v>
      </c>
      <c r="F112" s="52">
        <f t="shared" si="0"/>
        <v>105.09728092239557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669977.19999999995</v>
      </c>
      <c r="E117" s="242">
        <v>704127.82</v>
      </c>
      <c r="F117" s="52">
        <f t="shared" si="0"/>
        <v>105.09728092239557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3281251.98</v>
      </c>
      <c r="E124" s="51">
        <f t="shared" si="27"/>
        <v>3547263.8899999997</v>
      </c>
      <c r="F124" s="52">
        <f t="shared" si="0"/>
        <v>108.10702474608487</v>
      </c>
    </row>
    <row r="125" spans="1:6" ht="12.75" customHeight="1" x14ac:dyDescent="0.2">
      <c r="A125" s="53">
        <v>661</v>
      </c>
      <c r="B125" s="86" t="s">
        <v>296</v>
      </c>
      <c r="C125" s="50" t="s">
        <v>297</v>
      </c>
      <c r="D125" s="51">
        <f t="shared" ref="D125:E125" si="28">SUM(D126:D127)</f>
        <v>1539190.82</v>
      </c>
      <c r="E125" s="51">
        <f t="shared" si="28"/>
        <v>1462406.99</v>
      </c>
      <c r="F125" s="52">
        <f t="shared" si="0"/>
        <v>95.011415803532401</v>
      </c>
    </row>
    <row r="126" spans="1:6" ht="12.75" customHeight="1" x14ac:dyDescent="0.2">
      <c r="A126" s="53">
        <v>6614</v>
      </c>
      <c r="B126" s="86" t="s">
        <v>298</v>
      </c>
      <c r="C126" s="50" t="s">
        <v>299</v>
      </c>
      <c r="D126" s="242">
        <v>38218.78</v>
      </c>
      <c r="E126" s="242">
        <v>36707.25</v>
      </c>
      <c r="F126" s="52">
        <f t="shared" si="0"/>
        <v>96.045059523093101</v>
      </c>
    </row>
    <row r="127" spans="1:6" ht="12.75" customHeight="1" x14ac:dyDescent="0.2">
      <c r="A127" s="53">
        <v>6615</v>
      </c>
      <c r="B127" s="86" t="s">
        <v>300</v>
      </c>
      <c r="C127" s="50" t="s">
        <v>301</v>
      </c>
      <c r="D127" s="242">
        <v>1500972.04</v>
      </c>
      <c r="E127" s="242">
        <v>1425699.74</v>
      </c>
      <c r="F127" s="52">
        <f t="shared" si="0"/>
        <v>94.985096457892709</v>
      </c>
    </row>
    <row r="128" spans="1:6" ht="24" x14ac:dyDescent="0.2">
      <c r="A128" s="53">
        <v>663</v>
      </c>
      <c r="B128" s="231" t="s">
        <v>302</v>
      </c>
      <c r="C128" s="50" t="s">
        <v>303</v>
      </c>
      <c r="D128" s="51">
        <f t="shared" ref="D128:E128" si="29">SUM(D129:D132)</f>
        <v>1742061.16</v>
      </c>
      <c r="E128" s="51">
        <f t="shared" si="29"/>
        <v>2084856.9</v>
      </c>
      <c r="F128" s="52">
        <f t="shared" si="0"/>
        <v>119.67759501623927</v>
      </c>
    </row>
    <row r="129" spans="1:6" ht="12.75" customHeight="1" x14ac:dyDescent="0.2">
      <c r="A129" s="53">
        <v>6631</v>
      </c>
      <c r="B129" s="86" t="s">
        <v>304</v>
      </c>
      <c r="C129" s="50" t="s">
        <v>305</v>
      </c>
      <c r="D129" s="242">
        <v>1539397.97</v>
      </c>
      <c r="E129" s="242">
        <v>2083841.9</v>
      </c>
      <c r="F129" s="52">
        <f t="shared" si="0"/>
        <v>135.36732804708063</v>
      </c>
    </row>
    <row r="130" spans="1:6" ht="12.75" customHeight="1" x14ac:dyDescent="0.2">
      <c r="A130" s="53">
        <v>6632</v>
      </c>
      <c r="B130" s="232" t="s">
        <v>306</v>
      </c>
      <c r="C130" s="50" t="s">
        <v>307</v>
      </c>
      <c r="D130" s="242">
        <v>202663.19</v>
      </c>
      <c r="E130" s="242">
        <v>1015</v>
      </c>
      <c r="F130" s="52">
        <f t="shared" si="0"/>
        <v>0.5008309599784746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11019308.109999999</v>
      </c>
      <c r="E133" s="51">
        <f t="shared" si="30"/>
        <v>12231314.970000001</v>
      </c>
      <c r="F133" s="52">
        <f t="shared" ref="F133:F223" si="31">IF(D133&lt;&gt;0,IF(E133/D133&gt;=100,"&gt;&gt;100",E133/D133*100),"-")</f>
        <v>110.99893793604072</v>
      </c>
    </row>
    <row r="134" spans="1:6" ht="24" x14ac:dyDescent="0.2">
      <c r="A134" s="53">
        <v>671</v>
      </c>
      <c r="B134" s="232" t="s">
        <v>314</v>
      </c>
      <c r="C134" s="50" t="s">
        <v>315</v>
      </c>
      <c r="D134" s="51">
        <f t="shared" ref="D134:E134" si="32">SUM(D135:D137)</f>
        <v>11019308.109999999</v>
      </c>
      <c r="E134" s="51">
        <f t="shared" si="32"/>
        <v>12231314.970000001</v>
      </c>
      <c r="F134" s="52">
        <f t="shared" si="31"/>
        <v>110.99893793604072</v>
      </c>
    </row>
    <row r="135" spans="1:6" ht="12.75" customHeight="1" x14ac:dyDescent="0.2">
      <c r="A135" s="53">
        <v>6711</v>
      </c>
      <c r="B135" s="85" t="s">
        <v>316</v>
      </c>
      <c r="C135" s="50" t="s">
        <v>317</v>
      </c>
      <c r="D135" s="242">
        <v>11019308.109999999</v>
      </c>
      <c r="E135" s="242">
        <v>12231314.970000001</v>
      </c>
      <c r="F135" s="52">
        <f t="shared" si="31"/>
        <v>110.99893793604072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22687.72</v>
      </c>
      <c r="E139" s="51">
        <f t="shared" si="33"/>
        <v>3664.1</v>
      </c>
      <c r="F139" s="52">
        <f t="shared" si="31"/>
        <v>16.150146422822566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22687.72</v>
      </c>
      <c r="E150" s="242">
        <v>3664.1</v>
      </c>
      <c r="F150" s="52">
        <f t="shared" si="31"/>
        <v>16.150146422822566</v>
      </c>
    </row>
    <row r="151" spans="1:6" ht="12.75" customHeight="1" x14ac:dyDescent="0.2">
      <c r="A151" s="53">
        <v>3</v>
      </c>
      <c r="B151" s="85" t="s">
        <v>348</v>
      </c>
      <c r="C151" s="50" t="s">
        <v>56</v>
      </c>
      <c r="D151" s="51">
        <f t="shared" ref="D151:E151" si="35">D152+D163+D196+D215+D224+D252+D263</f>
        <v>17938066.129999995</v>
      </c>
      <c r="E151" s="51">
        <f t="shared" si="35"/>
        <v>22462815.370000001</v>
      </c>
      <c r="F151" s="52">
        <f t="shared" si="31"/>
        <v>125.22428676094978</v>
      </c>
    </row>
    <row r="152" spans="1:6" ht="12.75" customHeight="1" x14ac:dyDescent="0.2">
      <c r="A152" s="53">
        <v>31</v>
      </c>
      <c r="B152" s="85" t="s">
        <v>349</v>
      </c>
      <c r="C152" s="50" t="s">
        <v>350</v>
      </c>
      <c r="D152" s="51">
        <f t="shared" ref="D152:E152" si="36">D153+D158+D159</f>
        <v>11681157.550000001</v>
      </c>
      <c r="E152" s="51">
        <f t="shared" si="36"/>
        <v>12671832.949999999</v>
      </c>
      <c r="F152" s="52">
        <f t="shared" si="31"/>
        <v>108.48096942241823</v>
      </c>
    </row>
    <row r="153" spans="1:6" ht="12.75" customHeight="1" x14ac:dyDescent="0.2">
      <c r="A153" s="53">
        <v>311</v>
      </c>
      <c r="B153" s="85" t="s">
        <v>351</v>
      </c>
      <c r="C153" s="50" t="s">
        <v>352</v>
      </c>
      <c r="D153" s="51">
        <f t="shared" ref="D153:E153" si="37">SUM(D154:D157)</f>
        <v>9794061.0899999999</v>
      </c>
      <c r="E153" s="51">
        <f t="shared" si="37"/>
        <v>10506520.66</v>
      </c>
      <c r="F153" s="52">
        <f t="shared" si="31"/>
        <v>107.27440398270988</v>
      </c>
    </row>
    <row r="154" spans="1:6" ht="12.75" customHeight="1" x14ac:dyDescent="0.2">
      <c r="A154" s="53">
        <v>3111</v>
      </c>
      <c r="B154" s="85" t="s">
        <v>353</v>
      </c>
      <c r="C154" s="50" t="s">
        <v>354</v>
      </c>
      <c r="D154" s="242">
        <v>9787094.7899999991</v>
      </c>
      <c r="E154" s="242">
        <v>10498756.49</v>
      </c>
      <c r="F154" s="52">
        <f t="shared" si="31"/>
        <v>107.27142952295858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6966.3</v>
      </c>
      <c r="E157" s="242">
        <v>7764.17</v>
      </c>
      <c r="F157" s="52">
        <f t="shared" si="31"/>
        <v>111.45328223016521</v>
      </c>
    </row>
    <row r="158" spans="1:6" ht="12.75" customHeight="1" x14ac:dyDescent="0.2">
      <c r="A158" s="53">
        <v>312</v>
      </c>
      <c r="B158" s="85" t="s">
        <v>361</v>
      </c>
      <c r="C158" s="50" t="s">
        <v>362</v>
      </c>
      <c r="D158" s="242">
        <v>329629.73</v>
      </c>
      <c r="E158" s="242">
        <v>457825.5</v>
      </c>
      <c r="F158" s="52">
        <f t="shared" si="31"/>
        <v>138.8908397309915</v>
      </c>
    </row>
    <row r="159" spans="1:6" ht="12.75" customHeight="1" x14ac:dyDescent="0.2">
      <c r="A159" s="53">
        <v>313</v>
      </c>
      <c r="B159" s="85" t="s">
        <v>363</v>
      </c>
      <c r="C159" s="50" t="s">
        <v>364</v>
      </c>
      <c r="D159" s="51">
        <f t="shared" ref="D159:E159" si="38">SUM(D160:D162)</f>
        <v>1557466.73</v>
      </c>
      <c r="E159" s="51">
        <f t="shared" si="38"/>
        <v>1707486.79</v>
      </c>
      <c r="F159" s="52">
        <f t="shared" si="31"/>
        <v>109.632312338383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1557446.89</v>
      </c>
      <c r="E161" s="242">
        <v>1706378.93</v>
      </c>
      <c r="F161" s="52">
        <f t="shared" si="31"/>
        <v>109.56257583846084</v>
      </c>
    </row>
    <row r="162" spans="1:6" ht="12.75" customHeight="1" x14ac:dyDescent="0.2">
      <c r="A162" s="53">
        <v>3133</v>
      </c>
      <c r="B162" s="85" t="s">
        <v>368</v>
      </c>
      <c r="C162" s="50" t="s">
        <v>369</v>
      </c>
      <c r="D162" s="242">
        <v>19.84</v>
      </c>
      <c r="E162" s="242">
        <v>1107.8599999999999</v>
      </c>
      <c r="F162" s="52">
        <f t="shared" si="31"/>
        <v>5583.9717741935483</v>
      </c>
    </row>
    <row r="163" spans="1:6" ht="12.75" customHeight="1" x14ac:dyDescent="0.2">
      <c r="A163" s="53">
        <v>32</v>
      </c>
      <c r="B163" s="85" t="s">
        <v>370</v>
      </c>
      <c r="C163" s="50" t="s">
        <v>371</v>
      </c>
      <c r="D163" s="51">
        <f t="shared" ref="D163:E163" si="39">D164+D169+D177+D187+D188</f>
        <v>5246078.6499999994</v>
      </c>
      <c r="E163" s="51">
        <f t="shared" si="39"/>
        <v>7983448.6799999997</v>
      </c>
      <c r="F163" s="52">
        <f t="shared" si="31"/>
        <v>152.17935552681811</v>
      </c>
    </row>
    <row r="164" spans="1:6" ht="12.75" customHeight="1" x14ac:dyDescent="0.2">
      <c r="A164" s="53">
        <v>321</v>
      </c>
      <c r="B164" s="85" t="s">
        <v>372</v>
      </c>
      <c r="C164" s="50" t="s">
        <v>373</v>
      </c>
      <c r="D164" s="51">
        <f t="shared" ref="D164:E164" si="40">SUM(D165:D168)</f>
        <v>1021145.34</v>
      </c>
      <c r="E164" s="51">
        <f t="shared" si="40"/>
        <v>1193382.1199999999</v>
      </c>
      <c r="F164" s="52">
        <f t="shared" si="31"/>
        <v>116.86701914538433</v>
      </c>
    </row>
    <row r="165" spans="1:6" ht="12.75" customHeight="1" x14ac:dyDescent="0.2">
      <c r="A165" s="53">
        <v>3211</v>
      </c>
      <c r="B165" s="85" t="s">
        <v>374</v>
      </c>
      <c r="C165" s="50" t="s">
        <v>375</v>
      </c>
      <c r="D165" s="242">
        <v>619762.19999999995</v>
      </c>
      <c r="E165" s="242">
        <v>737433.95</v>
      </c>
      <c r="F165" s="52">
        <f t="shared" si="31"/>
        <v>118.98659679470609</v>
      </c>
    </row>
    <row r="166" spans="1:6" ht="12.75" customHeight="1" x14ac:dyDescent="0.2">
      <c r="A166" s="53">
        <v>3212</v>
      </c>
      <c r="B166" s="85" t="s">
        <v>376</v>
      </c>
      <c r="C166" s="50" t="s">
        <v>377</v>
      </c>
      <c r="D166" s="242">
        <v>287288.3</v>
      </c>
      <c r="E166" s="242">
        <v>296558.71000000002</v>
      </c>
      <c r="F166" s="52">
        <f t="shared" si="31"/>
        <v>103.22686653093776</v>
      </c>
    </row>
    <row r="167" spans="1:6" ht="12.75" customHeight="1" x14ac:dyDescent="0.2">
      <c r="A167" s="53">
        <v>3213</v>
      </c>
      <c r="B167" s="85" t="s">
        <v>378</v>
      </c>
      <c r="C167" s="50" t="s">
        <v>379</v>
      </c>
      <c r="D167" s="242">
        <v>114094.84</v>
      </c>
      <c r="E167" s="242">
        <v>159389.46</v>
      </c>
      <c r="F167" s="52">
        <f t="shared" si="31"/>
        <v>139.69909594509269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990667.38</v>
      </c>
      <c r="E169" s="51">
        <f t="shared" si="41"/>
        <v>772834.76</v>
      </c>
      <c r="F169" s="52">
        <f t="shared" si="31"/>
        <v>78.011527945938823</v>
      </c>
    </row>
    <row r="170" spans="1:6" ht="12.75" customHeight="1" x14ac:dyDescent="0.2">
      <c r="A170" s="53">
        <v>3221</v>
      </c>
      <c r="B170" s="85" t="s">
        <v>384</v>
      </c>
      <c r="C170" s="50" t="s">
        <v>385</v>
      </c>
      <c r="D170" s="242">
        <v>137904.59</v>
      </c>
      <c r="E170" s="242">
        <v>81165.820000000007</v>
      </c>
      <c r="F170" s="52">
        <f t="shared" si="31"/>
        <v>58.856503616014535</v>
      </c>
    </row>
    <row r="171" spans="1:6" ht="12.75" customHeight="1" x14ac:dyDescent="0.2">
      <c r="A171" s="53">
        <v>3222</v>
      </c>
      <c r="B171" s="85" t="s">
        <v>386</v>
      </c>
      <c r="C171" s="50" t="s">
        <v>387</v>
      </c>
      <c r="D171" s="242">
        <v>105681.78</v>
      </c>
      <c r="E171" s="242">
        <v>137377.79</v>
      </c>
      <c r="F171" s="52">
        <f t="shared" si="31"/>
        <v>129.99193427665583</v>
      </c>
    </row>
    <row r="172" spans="1:6" ht="12.75" customHeight="1" x14ac:dyDescent="0.2">
      <c r="A172" s="53">
        <v>3223</v>
      </c>
      <c r="B172" s="85" t="s">
        <v>388</v>
      </c>
      <c r="C172" s="50" t="s">
        <v>389</v>
      </c>
      <c r="D172" s="242">
        <v>539440.86</v>
      </c>
      <c r="E172" s="242">
        <v>296649.78999999998</v>
      </c>
      <c r="F172" s="52">
        <f t="shared" si="31"/>
        <v>54.9920875478361</v>
      </c>
    </row>
    <row r="173" spans="1:6" ht="12.75" customHeight="1" x14ac:dyDescent="0.2">
      <c r="A173" s="53">
        <v>3224</v>
      </c>
      <c r="B173" s="85" t="s">
        <v>390</v>
      </c>
      <c r="C173" s="50" t="s">
        <v>391</v>
      </c>
      <c r="D173" s="242">
        <v>192535.88</v>
      </c>
      <c r="E173" s="242">
        <v>245524.96</v>
      </c>
      <c r="F173" s="52">
        <f t="shared" si="31"/>
        <v>127.52166505276834</v>
      </c>
    </row>
    <row r="174" spans="1:6" ht="12.75" customHeight="1" x14ac:dyDescent="0.2">
      <c r="A174" s="53">
        <v>3225</v>
      </c>
      <c r="B174" s="85" t="s">
        <v>392</v>
      </c>
      <c r="C174" s="50" t="s">
        <v>393</v>
      </c>
      <c r="D174" s="242">
        <v>8431.25</v>
      </c>
      <c r="E174" s="242">
        <v>9087.2800000000007</v>
      </c>
      <c r="F174" s="52">
        <f t="shared" si="31"/>
        <v>107.78093402520386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6673.02</v>
      </c>
      <c r="E176" s="242">
        <v>3029.12</v>
      </c>
      <c r="F176" s="52">
        <f t="shared" si="31"/>
        <v>45.393539956421527</v>
      </c>
    </row>
    <row r="177" spans="1:6" ht="12.75" customHeight="1" x14ac:dyDescent="0.2">
      <c r="A177" s="53">
        <v>323</v>
      </c>
      <c r="B177" s="85" t="s">
        <v>398</v>
      </c>
      <c r="C177" s="50" t="s">
        <v>399</v>
      </c>
      <c r="D177" s="51">
        <f t="shared" ref="D177:E177" si="42">SUM(D178:D186)</f>
        <v>2998584.04</v>
      </c>
      <c r="E177" s="51">
        <f t="shared" si="42"/>
        <v>5129755.26</v>
      </c>
      <c r="F177" s="52">
        <f t="shared" si="31"/>
        <v>171.07258597961456</v>
      </c>
    </row>
    <row r="178" spans="1:6" ht="12.75" customHeight="1" x14ac:dyDescent="0.2">
      <c r="A178" s="53">
        <v>3231</v>
      </c>
      <c r="B178" s="85" t="s">
        <v>400</v>
      </c>
      <c r="C178" s="50" t="s">
        <v>401</v>
      </c>
      <c r="D178" s="242">
        <v>36309.379999999997</v>
      </c>
      <c r="E178" s="242">
        <v>799597.21</v>
      </c>
      <c r="F178" s="52">
        <f t="shared" si="31"/>
        <v>2202.1780873151788</v>
      </c>
    </row>
    <row r="179" spans="1:6" ht="12.75" customHeight="1" x14ac:dyDescent="0.2">
      <c r="A179" s="53">
        <v>3232</v>
      </c>
      <c r="B179" s="85" t="s">
        <v>402</v>
      </c>
      <c r="C179" s="50" t="s">
        <v>403</v>
      </c>
      <c r="D179" s="242">
        <v>69069.279999999999</v>
      </c>
      <c r="E179" s="242">
        <v>456019.3</v>
      </c>
      <c r="F179" s="52">
        <f t="shared" si="31"/>
        <v>660.23462239652713</v>
      </c>
    </row>
    <row r="180" spans="1:6" ht="12.75" customHeight="1" x14ac:dyDescent="0.2">
      <c r="A180" s="53">
        <v>3233</v>
      </c>
      <c r="B180" s="85" t="s">
        <v>404</v>
      </c>
      <c r="C180" s="50" t="s">
        <v>405</v>
      </c>
      <c r="D180" s="242">
        <v>107851.04</v>
      </c>
      <c r="E180" s="242">
        <v>115621.23</v>
      </c>
      <c r="F180" s="52">
        <f t="shared" si="31"/>
        <v>107.20455732276666</v>
      </c>
    </row>
    <row r="181" spans="1:6" ht="12.75" customHeight="1" x14ac:dyDescent="0.2">
      <c r="A181" s="53">
        <v>3234</v>
      </c>
      <c r="B181" s="85" t="s">
        <v>406</v>
      </c>
      <c r="C181" s="50" t="s">
        <v>407</v>
      </c>
      <c r="D181" s="242">
        <v>203043.78</v>
      </c>
      <c r="E181" s="242">
        <v>263072.14</v>
      </c>
      <c r="F181" s="52">
        <f t="shared" si="31"/>
        <v>129.56424471609029</v>
      </c>
    </row>
    <row r="182" spans="1:6" ht="12.75" customHeight="1" x14ac:dyDescent="0.2">
      <c r="A182" s="53">
        <v>3235</v>
      </c>
      <c r="B182" s="85" t="s">
        <v>408</v>
      </c>
      <c r="C182" s="50" t="s">
        <v>409</v>
      </c>
      <c r="D182" s="242">
        <v>86754.41</v>
      </c>
      <c r="E182" s="242">
        <v>959060.24</v>
      </c>
      <c r="F182" s="52">
        <f t="shared" si="31"/>
        <v>1105.4887469121165</v>
      </c>
    </row>
    <row r="183" spans="1:6" ht="12.75" customHeight="1" x14ac:dyDescent="0.2">
      <c r="A183" s="53">
        <v>3236</v>
      </c>
      <c r="B183" s="85" t="s">
        <v>410</v>
      </c>
      <c r="C183" s="50" t="s">
        <v>411</v>
      </c>
      <c r="D183" s="242">
        <v>20227.86</v>
      </c>
      <c r="E183" s="242">
        <v>18556.169999999998</v>
      </c>
      <c r="F183" s="52">
        <f t="shared" si="31"/>
        <v>91.73570511166281</v>
      </c>
    </row>
    <row r="184" spans="1:6" ht="12.75" customHeight="1" x14ac:dyDescent="0.2">
      <c r="A184" s="53">
        <v>3237</v>
      </c>
      <c r="B184" s="85" t="s">
        <v>412</v>
      </c>
      <c r="C184" s="50" t="s">
        <v>413</v>
      </c>
      <c r="D184" s="242">
        <v>2280061.65</v>
      </c>
      <c r="E184" s="242">
        <v>2333041.71</v>
      </c>
      <c r="F184" s="52">
        <f t="shared" si="31"/>
        <v>102.32362401253492</v>
      </c>
    </row>
    <row r="185" spans="1:6" ht="12.75" customHeight="1" x14ac:dyDescent="0.2">
      <c r="A185" s="53">
        <v>3238</v>
      </c>
      <c r="B185" s="85" t="s">
        <v>414</v>
      </c>
      <c r="C185" s="50" t="s">
        <v>415</v>
      </c>
      <c r="D185" s="242">
        <v>77965.789999999994</v>
      </c>
      <c r="E185" s="242">
        <v>108547.08</v>
      </c>
      <c r="F185" s="52">
        <f t="shared" si="31"/>
        <v>139.22398528893248</v>
      </c>
    </row>
    <row r="186" spans="1:6" ht="12.75" customHeight="1" x14ac:dyDescent="0.2">
      <c r="A186" s="53">
        <v>3239</v>
      </c>
      <c r="B186" s="85" t="s">
        <v>416</v>
      </c>
      <c r="C186" s="50" t="s">
        <v>417</v>
      </c>
      <c r="D186" s="242">
        <v>117300.85</v>
      </c>
      <c r="E186" s="242">
        <v>76240.179999999993</v>
      </c>
      <c r="F186" s="52">
        <f t="shared" si="31"/>
        <v>64.995419896786757</v>
      </c>
    </row>
    <row r="187" spans="1:6" ht="12.75" customHeight="1" x14ac:dyDescent="0.2">
      <c r="A187" s="53">
        <v>324</v>
      </c>
      <c r="B187" s="85" t="s">
        <v>418</v>
      </c>
      <c r="C187" s="50" t="s">
        <v>419</v>
      </c>
      <c r="D187" s="242">
        <v>55006.55</v>
      </c>
      <c r="E187" s="242">
        <v>29490.15</v>
      </c>
      <c r="F187" s="52">
        <f t="shared" si="31"/>
        <v>53.612069835319609</v>
      </c>
    </row>
    <row r="188" spans="1:6" ht="12.75" customHeight="1" x14ac:dyDescent="0.2">
      <c r="A188" s="53">
        <v>329</v>
      </c>
      <c r="B188" s="85" t="s">
        <v>420</v>
      </c>
      <c r="C188" s="50" t="s">
        <v>421</v>
      </c>
      <c r="D188" s="51">
        <f t="shared" ref="D188:E188" si="43">SUM(D189:D195)</f>
        <v>180675.34</v>
      </c>
      <c r="E188" s="51">
        <f t="shared" si="43"/>
        <v>857986.3899999999</v>
      </c>
      <c r="F188" s="52">
        <f t="shared" si="31"/>
        <v>474.87741824645246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17810.55</v>
      </c>
      <c r="E190" s="242">
        <v>19537.11</v>
      </c>
      <c r="F190" s="52">
        <f t="shared" si="31"/>
        <v>109.69402966219461</v>
      </c>
    </row>
    <row r="191" spans="1:6" ht="12.75" customHeight="1" x14ac:dyDescent="0.2">
      <c r="A191" s="53">
        <v>3293</v>
      </c>
      <c r="B191" s="85" t="s">
        <v>426</v>
      </c>
      <c r="C191" s="50" t="s">
        <v>427</v>
      </c>
      <c r="D191" s="242">
        <v>63804.85</v>
      </c>
      <c r="E191" s="242">
        <v>86735.34</v>
      </c>
      <c r="F191" s="52">
        <f t="shared" si="31"/>
        <v>135.93847489650082</v>
      </c>
    </row>
    <row r="192" spans="1:6" ht="12.75" customHeight="1" x14ac:dyDescent="0.2">
      <c r="A192" s="53">
        <v>3294</v>
      </c>
      <c r="B192" s="85" t="s">
        <v>428</v>
      </c>
      <c r="C192" s="50" t="s">
        <v>429</v>
      </c>
      <c r="D192" s="242">
        <v>26557.21</v>
      </c>
      <c r="E192" s="242">
        <v>8812.32</v>
      </c>
      <c r="F192" s="52">
        <f t="shared" si="31"/>
        <v>33.182401313993445</v>
      </c>
    </row>
    <row r="193" spans="1:6" ht="12.75" customHeight="1" x14ac:dyDescent="0.2">
      <c r="A193" s="53">
        <v>3295</v>
      </c>
      <c r="B193" s="85" t="s">
        <v>430</v>
      </c>
      <c r="C193" s="50" t="s">
        <v>431</v>
      </c>
      <c r="D193" s="242">
        <v>19699.419999999998</v>
      </c>
      <c r="E193" s="242">
        <v>33239.33</v>
      </c>
      <c r="F193" s="52">
        <f t="shared" si="31"/>
        <v>168.73253121157884</v>
      </c>
    </row>
    <row r="194" spans="1:6" ht="12.75" customHeight="1" x14ac:dyDescent="0.2">
      <c r="A194" s="53" t="s">
        <v>432</v>
      </c>
      <c r="B194" s="85" t="s">
        <v>433</v>
      </c>
      <c r="C194" s="50" t="s">
        <v>432</v>
      </c>
      <c r="D194" s="242">
        <v>949.8</v>
      </c>
      <c r="E194" s="242">
        <v>70568.42</v>
      </c>
      <c r="F194" s="52">
        <f t="shared" si="31"/>
        <v>7429.8189092440507</v>
      </c>
    </row>
    <row r="195" spans="1:6" ht="12.75" customHeight="1" x14ac:dyDescent="0.2">
      <c r="A195" s="53">
        <v>3299</v>
      </c>
      <c r="B195" s="85" t="s">
        <v>434</v>
      </c>
      <c r="C195" s="50" t="s">
        <v>435</v>
      </c>
      <c r="D195" s="242">
        <v>51853.51</v>
      </c>
      <c r="E195" s="242">
        <v>639093.87</v>
      </c>
      <c r="F195" s="52">
        <f t="shared" si="31"/>
        <v>1232.4987643073728</v>
      </c>
    </row>
    <row r="196" spans="1:6" ht="12.75" customHeight="1" x14ac:dyDescent="0.2">
      <c r="A196" s="53">
        <v>34</v>
      </c>
      <c r="B196" s="232" t="s">
        <v>436</v>
      </c>
      <c r="C196" s="50" t="s">
        <v>437</v>
      </c>
      <c r="D196" s="51">
        <f t="shared" ref="D196:E196" si="44">D197+D202+D210</f>
        <v>22179.819999999996</v>
      </c>
      <c r="E196" s="51">
        <f t="shared" si="44"/>
        <v>44551.85</v>
      </c>
      <c r="F196" s="52">
        <f t="shared" si="31"/>
        <v>200.86659855670609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21.74</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v>21.74</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22179.819999999996</v>
      </c>
      <c r="E210" s="51">
        <f t="shared" si="47"/>
        <v>44530.11</v>
      </c>
      <c r="F210" s="52">
        <f t="shared" si="31"/>
        <v>200.76858153041823</v>
      </c>
    </row>
    <row r="211" spans="1:6" ht="12.75" customHeight="1" x14ac:dyDescent="0.2">
      <c r="A211" s="53">
        <v>3431</v>
      </c>
      <c r="B211" s="232" t="s">
        <v>466</v>
      </c>
      <c r="C211" s="50" t="s">
        <v>467</v>
      </c>
      <c r="D211" s="242">
        <v>17214.21</v>
      </c>
      <c r="E211" s="242">
        <v>8315.73</v>
      </c>
      <c r="F211" s="52">
        <f t="shared" si="31"/>
        <v>48.307357700411465</v>
      </c>
    </row>
    <row r="212" spans="1:6" ht="12.75" customHeight="1" x14ac:dyDescent="0.2">
      <c r="A212" s="53">
        <v>3432</v>
      </c>
      <c r="B212" s="85" t="s">
        <v>468</v>
      </c>
      <c r="C212" s="50" t="s">
        <v>469</v>
      </c>
      <c r="D212" s="242">
        <v>4257.4399999999996</v>
      </c>
      <c r="E212" s="242">
        <v>1828.91</v>
      </c>
      <c r="F212" s="52">
        <f t="shared" si="31"/>
        <v>42.957974745386906</v>
      </c>
    </row>
    <row r="213" spans="1:6" ht="12.75" customHeight="1" x14ac:dyDescent="0.2">
      <c r="A213" s="53">
        <v>3433</v>
      </c>
      <c r="B213" s="85" t="s">
        <v>470</v>
      </c>
      <c r="C213" s="50" t="s">
        <v>471</v>
      </c>
      <c r="D213" s="242">
        <v>708.17</v>
      </c>
      <c r="E213" s="242">
        <v>34385.47</v>
      </c>
      <c r="F213" s="52">
        <f t="shared" si="31"/>
        <v>4855.5389242695965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130370.54000000001</v>
      </c>
      <c r="E224" s="51">
        <f t="shared" si="51"/>
        <v>32894.800000000003</v>
      </c>
      <c r="F224" s="52">
        <f t="shared" ref="F224:F235" si="52">IF(D224&lt;&gt;0,IF(E224/D224&gt;=100,"&gt;&gt;100",E224/D224*100),"-")</f>
        <v>25.231773988203166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70066.17</v>
      </c>
      <c r="E228" s="51">
        <f t="shared" si="54"/>
        <v>0</v>
      </c>
      <c r="F228" s="52">
        <f t="shared" si="52"/>
        <v>0</v>
      </c>
    </row>
    <row r="229" spans="1:6" ht="12.75" customHeight="1" x14ac:dyDescent="0.2">
      <c r="A229" s="53">
        <v>3621</v>
      </c>
      <c r="B229" s="85" t="s">
        <v>502</v>
      </c>
      <c r="C229" s="50" t="s">
        <v>503</v>
      </c>
      <c r="D229" s="242">
        <v>70066.17</v>
      </c>
      <c r="E229" s="242"/>
      <c r="F229" s="52">
        <f t="shared" si="52"/>
        <v>0</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60304.37</v>
      </c>
      <c r="E247" s="51">
        <f t="shared" si="62"/>
        <v>32894.800000000003</v>
      </c>
      <c r="F247" s="52">
        <f t="shared" si="61"/>
        <v>54.547953987414175</v>
      </c>
    </row>
    <row r="248" spans="1:6" ht="12.75" customHeight="1" x14ac:dyDescent="0.2">
      <c r="A248" s="53" t="s">
        <v>540</v>
      </c>
      <c r="B248" s="85" t="s">
        <v>202</v>
      </c>
      <c r="C248" s="50" t="s">
        <v>540</v>
      </c>
      <c r="D248" s="242">
        <v>1289.33</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59015.040000000001</v>
      </c>
      <c r="E250" s="242">
        <v>32894.800000000003</v>
      </c>
      <c r="F250" s="52">
        <f t="shared" si="61"/>
        <v>55.739689407988202</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89836.08</v>
      </c>
      <c r="E252" s="51">
        <f t="shared" si="63"/>
        <v>54704.95</v>
      </c>
      <c r="F252" s="52">
        <f t="shared" ref="F252:F258" si="64">IF(D252&lt;&gt;0,IF(E252/D252&gt;=100,"&gt;&gt;100",E252/D252*100),"-")</f>
        <v>60.894186389254735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89836.08</v>
      </c>
      <c r="E259" s="51">
        <f t="shared" si="66"/>
        <v>54704.95</v>
      </c>
      <c r="F259" s="52">
        <f t="shared" ref="F259:F262" si="67">IF(D259&lt;&gt;0,IF(E259/D259&gt;=100,"&gt;&gt;100",E259/D259*100),"-")</f>
        <v>60.894186389254735</v>
      </c>
    </row>
    <row r="260" spans="1:6" ht="12.75" customHeight="1" x14ac:dyDescent="0.2">
      <c r="A260" s="53">
        <v>3721</v>
      </c>
      <c r="B260" s="85" t="s">
        <v>560</v>
      </c>
      <c r="C260" s="50" t="s">
        <v>561</v>
      </c>
      <c r="D260" s="242">
        <v>89836.08</v>
      </c>
      <c r="E260" s="242">
        <v>54704.95</v>
      </c>
      <c r="F260" s="52">
        <f t="shared" si="67"/>
        <v>60.894186389254735</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768443.49</v>
      </c>
      <c r="E263" s="51">
        <f t="shared" si="68"/>
        <v>1675382.14</v>
      </c>
      <c r="F263" s="52">
        <f t="shared" ref="F263:F267" si="69">IF(D263&lt;&gt;0,IF(E263/D263&gt;=100,"&gt;&gt;100",E263/D263*100),"-")</f>
        <v>218.02281648582903</v>
      </c>
    </row>
    <row r="264" spans="1:6" ht="12.75" customHeight="1" x14ac:dyDescent="0.2">
      <c r="A264" s="53">
        <v>381</v>
      </c>
      <c r="B264" s="85" t="s">
        <v>568</v>
      </c>
      <c r="C264" s="50" t="s">
        <v>569</v>
      </c>
      <c r="D264" s="51">
        <f t="shared" ref="D264:E264" si="70">SUM(D265:D267)</f>
        <v>768443.49</v>
      </c>
      <c r="E264" s="51">
        <f t="shared" si="70"/>
        <v>1675382.14</v>
      </c>
      <c r="F264" s="52">
        <f t="shared" si="69"/>
        <v>218.02281648582903</v>
      </c>
    </row>
    <row r="265" spans="1:6" ht="12.75" customHeight="1" x14ac:dyDescent="0.2">
      <c r="A265" s="53">
        <v>3811</v>
      </c>
      <c r="B265" s="85" t="s">
        <v>570</v>
      </c>
      <c r="C265" s="50" t="s">
        <v>571</v>
      </c>
      <c r="D265" s="242">
        <v>52713.32</v>
      </c>
      <c r="E265" s="242">
        <v>51393.96</v>
      </c>
      <c r="F265" s="52">
        <f t="shared" si="69"/>
        <v>97.497103198963757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715730.17</v>
      </c>
      <c r="E267" s="242">
        <v>1623988.18</v>
      </c>
      <c r="F267" s="52">
        <f t="shared" si="69"/>
        <v>226.89950040809373</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17938066.129999995</v>
      </c>
      <c r="E289" s="51">
        <f t="shared" si="79"/>
        <v>22462815.370000001</v>
      </c>
      <c r="F289" s="52">
        <f t="shared" si="76"/>
        <v>125.22428676094978</v>
      </c>
    </row>
    <row r="290" spans="1:6" ht="12.75" customHeight="1" x14ac:dyDescent="0.2">
      <c r="A290" s="53" t="s">
        <v>609</v>
      </c>
      <c r="B290" s="85" t="s">
        <v>620</v>
      </c>
      <c r="C290" s="50" t="s">
        <v>621</v>
      </c>
      <c r="D290" s="51">
        <f>IF(D6&gt;=D289,D6-D289,0)</f>
        <v>3091238.3800000027</v>
      </c>
      <c r="E290" s="51">
        <f>IF(E6&gt;=E289,E6-E289,0)</f>
        <v>17997016.419999998</v>
      </c>
      <c r="F290" s="52">
        <f t="shared" si="76"/>
        <v>582.19438968016379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1381206.36</v>
      </c>
      <c r="E292" s="242">
        <v>365627.23</v>
      </c>
      <c r="F292" s="52">
        <f t="shared" si="76"/>
        <v>26.471586041639711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228612.02</v>
      </c>
      <c r="E294" s="242">
        <v>168247.52</v>
      </c>
      <c r="F294" s="52">
        <f t="shared" si="76"/>
        <v>73.595220408795655</v>
      </c>
    </row>
    <row r="295" spans="1:6" ht="24" x14ac:dyDescent="0.2">
      <c r="A295" s="53">
        <v>9661</v>
      </c>
      <c r="B295" s="85" t="s">
        <v>630</v>
      </c>
      <c r="C295" s="50" t="s">
        <v>631</v>
      </c>
      <c r="D295" s="242">
        <v>197554.82</v>
      </c>
      <c r="E295" s="242">
        <v>158876.87</v>
      </c>
      <c r="F295" s="52">
        <f t="shared" si="76"/>
        <v>80.421662199889624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3252.53</v>
      </c>
      <c r="E298" s="51">
        <f t="shared" si="80"/>
        <v>458.46</v>
      </c>
      <c r="F298" s="52">
        <f t="shared" ref="F298:F418" si="81">IF(D298&lt;&gt;0,IF(E298/D298&gt;=100,"&gt;&gt;100",E298/D298*100),"-")</f>
        <v>14.095488742609596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3252.53</v>
      </c>
      <c r="E311" s="51">
        <f t="shared" si="85"/>
        <v>458.46</v>
      </c>
      <c r="F311" s="52">
        <f t="shared" si="81"/>
        <v>14.095488742609596</v>
      </c>
    </row>
    <row r="312" spans="1:6" ht="12.75" customHeight="1" x14ac:dyDescent="0.2">
      <c r="A312" s="53">
        <v>721</v>
      </c>
      <c r="B312" s="85" t="s">
        <v>663</v>
      </c>
      <c r="C312" s="50" t="s">
        <v>664</v>
      </c>
      <c r="D312" s="51">
        <f t="shared" ref="D312:E312" si="86">SUM(D313:D316)</f>
        <v>3252.53</v>
      </c>
      <c r="E312" s="51">
        <f t="shared" si="86"/>
        <v>458.46</v>
      </c>
      <c r="F312" s="52">
        <f t="shared" si="81"/>
        <v>14.095488742609596</v>
      </c>
    </row>
    <row r="313" spans="1:6" ht="12.75" customHeight="1" x14ac:dyDescent="0.2">
      <c r="A313" s="53">
        <v>7211</v>
      </c>
      <c r="B313" s="85" t="s">
        <v>665</v>
      </c>
      <c r="C313" s="50" t="s">
        <v>666</v>
      </c>
      <c r="D313" s="242">
        <v>3252.53</v>
      </c>
      <c r="E313" s="242">
        <v>458.46</v>
      </c>
      <c r="F313" s="52">
        <f t="shared" si="81"/>
        <v>14.095488742609596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4113268.66</v>
      </c>
      <c r="E350" s="51">
        <f t="shared" si="95"/>
        <v>20106223.209999997</v>
      </c>
      <c r="F350" s="52">
        <f t="shared" si="81"/>
        <v>488.81376034406651</v>
      </c>
    </row>
    <row r="351" spans="1:6" ht="12.75" customHeight="1" x14ac:dyDescent="0.2">
      <c r="A351" s="53">
        <v>41</v>
      </c>
      <c r="B351" s="85" t="s">
        <v>741</v>
      </c>
      <c r="C351" s="50" t="s">
        <v>742</v>
      </c>
      <c r="D351" s="51">
        <f t="shared" ref="D351:E351" si="96">D352+D356</f>
        <v>1311.74</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1311.74</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1311.74</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4111956.92</v>
      </c>
      <c r="E363" s="51">
        <f t="shared" si="99"/>
        <v>20106223.209999997</v>
      </c>
      <c r="F363" s="52">
        <f t="shared" si="81"/>
        <v>488.96969499378889</v>
      </c>
    </row>
    <row r="364" spans="1:6" ht="12.75" customHeight="1" x14ac:dyDescent="0.2">
      <c r="A364" s="53">
        <v>421</v>
      </c>
      <c r="B364" s="85" t="s">
        <v>759</v>
      </c>
      <c r="C364" s="50" t="s">
        <v>760</v>
      </c>
      <c r="D364" s="51">
        <f t="shared" ref="D364:E364" si="100">SUM(D365:D368)</f>
        <v>1078505.27</v>
      </c>
      <c r="E364" s="51">
        <f t="shared" si="100"/>
        <v>16925626.890000001</v>
      </c>
      <c r="F364" s="52">
        <f t="shared" si="81"/>
        <v>1569.3596833328409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1078505.27</v>
      </c>
      <c r="E366" s="242">
        <v>16925626.890000001</v>
      </c>
      <c r="F366" s="52">
        <f t="shared" si="81"/>
        <v>1569.3596833328409</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2834044.67</v>
      </c>
      <c r="E369" s="51">
        <f t="shared" si="101"/>
        <v>3045631.76</v>
      </c>
      <c r="F369" s="52">
        <f t="shared" si="81"/>
        <v>107.46590525688502</v>
      </c>
    </row>
    <row r="370" spans="1:6" ht="12.75" customHeight="1" x14ac:dyDescent="0.2">
      <c r="A370" s="53">
        <v>4221</v>
      </c>
      <c r="B370" s="85" t="s">
        <v>675</v>
      </c>
      <c r="C370" s="50" t="s">
        <v>767</v>
      </c>
      <c r="D370" s="242">
        <v>224028.77</v>
      </c>
      <c r="E370" s="242">
        <v>76099.679999999993</v>
      </c>
      <c r="F370" s="52">
        <f t="shared" si="81"/>
        <v>33.96870857256414</v>
      </c>
    </row>
    <row r="371" spans="1:6" ht="12.75" customHeight="1" x14ac:dyDescent="0.2">
      <c r="A371" s="53">
        <v>4222</v>
      </c>
      <c r="B371" s="85" t="s">
        <v>768</v>
      </c>
      <c r="C371" s="50" t="s">
        <v>769</v>
      </c>
      <c r="D371" s="242">
        <v>11890.59</v>
      </c>
      <c r="E371" s="242">
        <v>13213.28</v>
      </c>
      <c r="F371" s="52">
        <f t="shared" si="81"/>
        <v>111.12383826202064</v>
      </c>
    </row>
    <row r="372" spans="1:6" ht="12.75" customHeight="1" x14ac:dyDescent="0.2">
      <c r="A372" s="53">
        <v>4223</v>
      </c>
      <c r="B372" s="85" t="s">
        <v>679</v>
      </c>
      <c r="C372" s="50" t="s">
        <v>770</v>
      </c>
      <c r="D372" s="242">
        <v>1370.45</v>
      </c>
      <c r="E372" s="242"/>
      <c r="F372" s="52">
        <f t="shared" si="81"/>
        <v>0</v>
      </c>
    </row>
    <row r="373" spans="1:6" ht="12.75" customHeight="1" x14ac:dyDescent="0.2">
      <c r="A373" s="53">
        <v>4224</v>
      </c>
      <c r="B373" s="85" t="s">
        <v>681</v>
      </c>
      <c r="C373" s="50" t="s">
        <v>771</v>
      </c>
      <c r="D373" s="242">
        <v>1211425.98</v>
      </c>
      <c r="E373" s="242">
        <v>341537.02</v>
      </c>
      <c r="F373" s="52">
        <f t="shared" si="81"/>
        <v>28.192974695820872</v>
      </c>
    </row>
    <row r="374" spans="1:6" ht="12.75" customHeight="1" x14ac:dyDescent="0.2">
      <c r="A374" s="53">
        <v>4225</v>
      </c>
      <c r="B374" s="85" t="s">
        <v>683</v>
      </c>
      <c r="C374" s="50" t="s">
        <v>772</v>
      </c>
      <c r="D374" s="242">
        <v>1354678.18</v>
      </c>
      <c r="E374" s="242">
        <v>2596697.84</v>
      </c>
      <c r="F374" s="52">
        <f t="shared" si="81"/>
        <v>191.68374292409433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30650.7</v>
      </c>
      <c r="E376" s="242">
        <v>18083.939999999999</v>
      </c>
      <c r="F376" s="52">
        <f t="shared" si="81"/>
        <v>59.000088089342164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16204.87</v>
      </c>
      <c r="E383" s="51">
        <f t="shared" si="103"/>
        <v>2556.38</v>
      </c>
      <c r="F383" s="52">
        <f t="shared" si="81"/>
        <v>15.775381104569181</v>
      </c>
    </row>
    <row r="384" spans="1:6" ht="12.75" customHeight="1" x14ac:dyDescent="0.2">
      <c r="A384" s="53">
        <v>4241</v>
      </c>
      <c r="B384" s="85" t="s">
        <v>784</v>
      </c>
      <c r="C384" s="50" t="s">
        <v>785</v>
      </c>
      <c r="D384" s="242">
        <v>16204.87</v>
      </c>
      <c r="E384" s="242">
        <v>2556.38</v>
      </c>
      <c r="F384" s="52">
        <f t="shared" si="81"/>
        <v>15.775381104569181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183202.11</v>
      </c>
      <c r="E391" s="51">
        <f t="shared" si="105"/>
        <v>132408.18</v>
      </c>
      <c r="F391" s="52">
        <f t="shared" si="81"/>
        <v>72.274375005833718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183202.11</v>
      </c>
      <c r="E393" s="242">
        <v>132408.18</v>
      </c>
      <c r="F393" s="52">
        <f t="shared" si="81"/>
        <v>72.274375005833718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4110016.1300000004</v>
      </c>
      <c r="E408" s="51">
        <f t="shared" si="111"/>
        <v>20105764.749999996</v>
      </c>
      <c r="F408" s="52">
        <f t="shared" si="81"/>
        <v>489.18943658744223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21032557.039999999</v>
      </c>
      <c r="E412" s="51">
        <f>E6+E298</f>
        <v>40460290.25</v>
      </c>
      <c r="F412" s="52">
        <f t="shared" si="81"/>
        <v>192.36981111261022</v>
      </c>
    </row>
    <row r="413" spans="1:6" ht="12.75" customHeight="1" x14ac:dyDescent="0.2">
      <c r="A413" s="53" t="s">
        <v>609</v>
      </c>
      <c r="B413" s="85" t="s">
        <v>832</v>
      </c>
      <c r="C413" s="50" t="s">
        <v>833</v>
      </c>
      <c r="D413" s="51">
        <f t="shared" ref="D413:E413" si="112">D289+D350</f>
        <v>22051334.789999995</v>
      </c>
      <c r="E413" s="51">
        <f t="shared" si="112"/>
        <v>42569038.579999998</v>
      </c>
      <c r="F413" s="52">
        <f t="shared" si="81"/>
        <v>193.04517837761244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1018777.7499999963</v>
      </c>
      <c r="E415" s="51">
        <f t="shared" si="114"/>
        <v>2108748.3299999982</v>
      </c>
      <c r="F415" s="52">
        <f t="shared" si="81"/>
        <v>206.98806290184547</v>
      </c>
    </row>
    <row r="416" spans="1:6" ht="12.75" customHeight="1" x14ac:dyDescent="0.2">
      <c r="A416" s="60" t="s">
        <v>838</v>
      </c>
      <c r="B416" s="232" t="s">
        <v>839</v>
      </c>
      <c r="C416" s="61" t="s">
        <v>840</v>
      </c>
      <c r="D416" s="51">
        <f t="shared" ref="D416:E416" si="115">IF(D292-D293+D409-D410&gt;=0,D292-D293+D409-D410,0)</f>
        <v>1381206.36</v>
      </c>
      <c r="E416" s="51">
        <f t="shared" si="115"/>
        <v>365627.23</v>
      </c>
      <c r="F416" s="52">
        <f t="shared" si="81"/>
        <v>26.471586041639711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228612.02</v>
      </c>
      <c r="E418" s="62">
        <f t="shared" si="117"/>
        <v>168247.52</v>
      </c>
      <c r="F418" s="57">
        <f t="shared" si="81"/>
        <v>73.595220408795655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70435.22</v>
      </c>
      <c r="E637" s="242">
        <v>70435.22</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21032557.039999999</v>
      </c>
      <c r="E639" s="51">
        <f t="shared" si="180"/>
        <v>40460290.25</v>
      </c>
      <c r="F639" s="52">
        <f t="shared" si="119"/>
        <v>192.36981111261022</v>
      </c>
    </row>
    <row r="640" spans="1:6" ht="12.75" customHeight="1" x14ac:dyDescent="0.2">
      <c r="A640" s="53" t="s">
        <v>609</v>
      </c>
      <c r="B640" s="85" t="s">
        <v>1278</v>
      </c>
      <c r="C640" s="50" t="s">
        <v>1279</v>
      </c>
      <c r="D640" s="51">
        <f t="shared" ref="D640:E640" si="181">D413+D528</f>
        <v>22051334.789999995</v>
      </c>
      <c r="E640" s="51">
        <f t="shared" si="181"/>
        <v>42569038.579999998</v>
      </c>
      <c r="F640" s="52">
        <f t="shared" si="119"/>
        <v>193.04517837761244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1018777.7499999963</v>
      </c>
      <c r="E642" s="51">
        <f t="shared" si="183"/>
        <v>2108748.3299999982</v>
      </c>
      <c r="F642" s="52">
        <f t="shared" si="119"/>
        <v>206.98806290184547</v>
      </c>
    </row>
    <row r="643" spans="1:6" ht="24" x14ac:dyDescent="0.2">
      <c r="A643" s="60" t="s">
        <v>1284</v>
      </c>
      <c r="B643" s="85" t="s">
        <v>1285</v>
      </c>
      <c r="C643" s="61" t="s">
        <v>1284</v>
      </c>
      <c r="D643" s="51">
        <f t="shared" ref="D643:E643" si="184">IF(D416-D417+D637-D638&gt;=0,D416-D417+D637-D638,0)</f>
        <v>1451641.58</v>
      </c>
      <c r="E643" s="51">
        <f t="shared" si="184"/>
        <v>436062.44999999995</v>
      </c>
      <c r="F643" s="52">
        <f t="shared" si="119"/>
        <v>30.03926423766395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432863.8300000038</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1672685.8799999983</v>
      </c>
      <c r="F646" s="52" t="str">
        <f t="shared" si="119"/>
        <v>-</v>
      </c>
    </row>
    <row r="647" spans="1:6" ht="24" x14ac:dyDescent="0.2">
      <c r="A647" s="55" t="s">
        <v>1292</v>
      </c>
      <c r="B647" s="233" t="s">
        <v>1293</v>
      </c>
      <c r="C647" s="56" t="s">
        <v>1292</v>
      </c>
      <c r="D647" s="243">
        <v>997565.23</v>
      </c>
      <c r="E647" s="243">
        <v>1066061.44</v>
      </c>
      <c r="F647" s="57">
        <f t="shared" si="119"/>
        <v>106.86633895610014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1949564.98</v>
      </c>
      <c r="E649" s="242">
        <v>1080937.02</v>
      </c>
      <c r="F649" s="52">
        <f t="shared" ref="F649:F724" si="188">IF(D649&lt;&gt;0,IF(E649/D649&gt;=100,"&gt;&gt;100",E649/D649*100),"-")</f>
        <v>55.445036769177094</v>
      </c>
    </row>
    <row r="650" spans="1:6" ht="12.75" customHeight="1" x14ac:dyDescent="0.2">
      <c r="A650" s="53" t="s">
        <v>1297</v>
      </c>
      <c r="B650" s="85" t="s">
        <v>1298</v>
      </c>
      <c r="C650" s="50" t="s">
        <v>1297</v>
      </c>
      <c r="D650" s="242">
        <v>15100677.74</v>
      </c>
      <c r="E650" s="242">
        <v>39415795.740000002</v>
      </c>
      <c r="F650" s="52">
        <f t="shared" si="188"/>
        <v>261.02004438908051</v>
      </c>
    </row>
    <row r="651" spans="1:6" ht="12.75" customHeight="1" x14ac:dyDescent="0.2">
      <c r="A651" s="53" t="s">
        <v>1299</v>
      </c>
      <c r="B651" s="85" t="s">
        <v>1300</v>
      </c>
      <c r="C651" s="50" t="s">
        <v>1299</v>
      </c>
      <c r="D651" s="242">
        <v>15969305.710000001</v>
      </c>
      <c r="E651" s="242">
        <v>37352270.789999999</v>
      </c>
      <c r="F651" s="52">
        <f t="shared" si="188"/>
        <v>233.90040536709091</v>
      </c>
    </row>
    <row r="652" spans="1:6" ht="24" x14ac:dyDescent="0.2">
      <c r="A652" s="53">
        <v>11</v>
      </c>
      <c r="B652" s="85" t="s">
        <v>1301</v>
      </c>
      <c r="C652" s="50" t="s">
        <v>1302</v>
      </c>
      <c r="D652" s="51">
        <f t="shared" ref="D652:E652" si="189">+D649+D650-D651</f>
        <v>1080937.0099999979</v>
      </c>
      <c r="E652" s="51">
        <f t="shared" si="189"/>
        <v>3144461.9700000063</v>
      </c>
      <c r="F652" s="52">
        <f t="shared" si="188"/>
        <v>290.90149943149896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473</v>
      </c>
      <c r="E654" s="262">
        <v>448</v>
      </c>
      <c r="F654" s="52">
        <f t="shared" si="188"/>
        <v>94.714587737843544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464</v>
      </c>
      <c r="E656" s="262">
        <v>441</v>
      </c>
      <c r="F656" s="52">
        <f t="shared" si="188"/>
        <v>95.043103448275872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37777.82</v>
      </c>
      <c r="E670" s="242">
        <v>185121.41</v>
      </c>
      <c r="F670" s="52">
        <f t="shared" si="188"/>
        <v>490.0267140877902</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11279.19</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v>35652.65</v>
      </c>
      <c r="F695" s="52" t="str">
        <f t="shared" si="188"/>
        <v>-</v>
      </c>
    </row>
    <row r="696" spans="1:6" ht="24" x14ac:dyDescent="0.2">
      <c r="A696" s="53" t="s">
        <v>1375</v>
      </c>
      <c r="B696" s="232" t="s">
        <v>1376</v>
      </c>
      <c r="C696" s="50" t="s">
        <v>1375</v>
      </c>
      <c r="D696" s="242">
        <v>163545.60999999999</v>
      </c>
      <c r="E696" s="242">
        <v>203698.23</v>
      </c>
      <c r="F696" s="52">
        <f t="shared" si="188"/>
        <v>124.5513285254187</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662486.15</v>
      </c>
      <c r="E710" s="242">
        <v>704127.82</v>
      </c>
      <c r="F710" s="52">
        <f t="shared" si="188"/>
        <v>106.28566650034873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8514.61</v>
      </c>
      <c r="E716" s="242">
        <v>11014.91</v>
      </c>
      <c r="F716" s="52">
        <f t="shared" si="188"/>
        <v>129.3648211720795</v>
      </c>
    </row>
    <row r="717" spans="1:6" ht="12.75" customHeight="1" x14ac:dyDescent="0.2">
      <c r="A717" s="53">
        <v>31215</v>
      </c>
      <c r="B717" s="85" t="s">
        <v>1414</v>
      </c>
      <c r="C717" s="50" t="s">
        <v>1415</v>
      </c>
      <c r="D717" s="242">
        <v>9495.82</v>
      </c>
      <c r="E717" s="242">
        <v>10621.89</v>
      </c>
      <c r="F717" s="52">
        <f t="shared" si="188"/>
        <v>111.85858619898016</v>
      </c>
    </row>
    <row r="718" spans="1:6" ht="12.75" customHeight="1" x14ac:dyDescent="0.2">
      <c r="A718" s="53">
        <v>32121</v>
      </c>
      <c r="B718" s="85" t="s">
        <v>1416</v>
      </c>
      <c r="C718" s="50" t="s">
        <v>1417</v>
      </c>
      <c r="D718" s="242">
        <v>285197.92</v>
      </c>
      <c r="E718" s="242">
        <v>296558.71000000002</v>
      </c>
      <c r="F718" s="52">
        <f t="shared" si="188"/>
        <v>103.98347575606444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14805.55</v>
      </c>
      <c r="E720" s="242">
        <v>18556.169999999998</v>
      </c>
      <c r="F720" s="52">
        <f t="shared" si="188"/>
        <v>125.33252732927853</v>
      </c>
    </row>
    <row r="721" spans="1:6" ht="12.75" customHeight="1" x14ac:dyDescent="0.2">
      <c r="A721" s="53" t="s">
        <v>1422</v>
      </c>
      <c r="B721" s="85" t="s">
        <v>1423</v>
      </c>
      <c r="C721" s="50" t="s">
        <v>1422</v>
      </c>
      <c r="D721" s="242">
        <v>925023.82</v>
      </c>
      <c r="E721" s="242">
        <v>871573.17</v>
      </c>
      <c r="F721" s="52">
        <f t="shared" si="188"/>
        <v>94.221700150381011</v>
      </c>
    </row>
    <row r="722" spans="1:6" ht="12.75" customHeight="1" x14ac:dyDescent="0.2">
      <c r="A722" s="53" t="s">
        <v>1424</v>
      </c>
      <c r="B722" s="85" t="s">
        <v>1425</v>
      </c>
      <c r="C722" s="50" t="s">
        <v>1424</v>
      </c>
      <c r="D722" s="242">
        <v>260825.04</v>
      </c>
      <c r="E722" s="242">
        <v>263799.21000000002</v>
      </c>
      <c r="F722" s="52">
        <f t="shared" si="188"/>
        <v>101.14029312523063</v>
      </c>
    </row>
    <row r="723" spans="1:6" ht="12.75" customHeight="1" x14ac:dyDescent="0.2">
      <c r="A723" s="53" t="s">
        <v>1426</v>
      </c>
      <c r="B723" s="85" t="s">
        <v>1427</v>
      </c>
      <c r="C723" s="50" t="s">
        <v>1426</v>
      </c>
      <c r="D723" s="242">
        <v>55135.97</v>
      </c>
      <c r="E723" s="242">
        <v>72349.399999999994</v>
      </c>
      <c r="F723" s="52">
        <f t="shared" si="188"/>
        <v>131.21996402711332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v>21.74</v>
      </c>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89836.08</v>
      </c>
      <c r="E819" s="242">
        <v>54704.95</v>
      </c>
      <c r="F819" s="52">
        <f t="shared" si="190"/>
        <v>60.894186389254735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zoomScale="98" zoomScaleNormal="98"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24299624.320000004</v>
      </c>
      <c r="E6" s="229">
        <f t="shared" si="0"/>
        <v>44473529.170000009</v>
      </c>
      <c r="F6" s="230">
        <f t="shared" ref="F6:F260" si="1">IF(D6&gt;0,IF(E6/D6&gt;=100,"&gt;&gt;100",E6/D6*100),"-")</f>
        <v>183.0214680866309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21646950.270000003</v>
      </c>
      <c r="E7" s="104">
        <f t="shared" si="2"/>
        <v>38861189.520000011</v>
      </c>
      <c r="F7" s="93">
        <f t="shared" si="1"/>
        <v>179.52269966572067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859184.59000000008</v>
      </c>
      <c r="E8" s="104">
        <f>E9+E10-E11</f>
        <v>832694.70000000007</v>
      </c>
      <c r="F8" s="93">
        <f t="shared" si="1"/>
        <v>96.916856946887279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797651.01</v>
      </c>
      <c r="E9" s="247">
        <v>797651.01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327748.59000000003</v>
      </c>
      <c r="E10" s="247">
        <v>314124.09000000003</v>
      </c>
      <c r="F10" s="93">
        <f t="shared" si="1"/>
        <v>95.843002711316018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266215.01</v>
      </c>
      <c r="E11" s="247">
        <v>279080.40000000002</v>
      </c>
      <c r="F11" s="93">
        <f t="shared" si="1"/>
        <v>104.83270646534919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20467637.220000003</v>
      </c>
      <c r="E12" s="104">
        <f t="shared" si="3"/>
        <v>37737303.120000005</v>
      </c>
      <c r="F12" s="93">
        <f t="shared" si="1"/>
        <v>184.37547389751907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15157006.370000001</v>
      </c>
      <c r="E13" s="104">
        <f t="shared" si="4"/>
        <v>31590162.100000001</v>
      </c>
      <c r="F13" s="93">
        <f t="shared" si="1"/>
        <v>208.41953436481927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18368.490000000002</v>
      </c>
      <c r="E14" s="247">
        <v>18368.490000000002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24769296.460000001</v>
      </c>
      <c r="E15" s="247">
        <v>41278350.609999999</v>
      </c>
      <c r="F15" s="93">
        <f t="shared" si="1"/>
        <v>166.65128408738016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125577.12</v>
      </c>
      <c r="E17" s="247">
        <v>125577.14</v>
      </c>
      <c r="F17" s="93">
        <f t="shared" si="1"/>
        <v>100.00001592646814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9756235.6999999993</v>
      </c>
      <c r="E18" s="247">
        <v>9832134.1400000006</v>
      </c>
      <c r="F18" s="93">
        <f t="shared" si="1"/>
        <v>100.77794799483988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4986958.6599999983</v>
      </c>
      <c r="E19" s="104">
        <f t="shared" si="5"/>
        <v>5807728.6199999973</v>
      </c>
      <c r="F19" s="93">
        <f t="shared" si="1"/>
        <v>116.45832692745842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4482896.04</v>
      </c>
      <c r="E20" s="247">
        <v>4411595.6500000004</v>
      </c>
      <c r="F20" s="93">
        <f t="shared" si="1"/>
        <v>98.409501595312491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421349.26</v>
      </c>
      <c r="E21" s="247">
        <v>424201.98</v>
      </c>
      <c r="F21" s="93">
        <f t="shared" si="1"/>
        <v>100.67704402756041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280411.57</v>
      </c>
      <c r="E22" s="247">
        <v>258170.52</v>
      </c>
      <c r="F22" s="93">
        <f t="shared" si="1"/>
        <v>92.068426420493267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10630735.24</v>
      </c>
      <c r="E23" s="247">
        <v>10742507.550000001</v>
      </c>
      <c r="F23" s="93">
        <f t="shared" si="1"/>
        <v>101.05140714613452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5045022.2699999996</v>
      </c>
      <c r="E24" s="247">
        <v>7615411.5199999996</v>
      </c>
      <c r="F24" s="93">
        <f t="shared" si="1"/>
        <v>150.94901692079154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561683.79</v>
      </c>
      <c r="E26" s="247">
        <v>573964.81999999995</v>
      </c>
      <c r="F26" s="93">
        <f t="shared" si="1"/>
        <v>102.18646687311377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16435139.51</v>
      </c>
      <c r="E28" s="247">
        <v>18218123.420000002</v>
      </c>
      <c r="F28" s="93">
        <f t="shared" si="1"/>
        <v>110.84860830609404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26023.349999999991</v>
      </c>
      <c r="E29" s="104">
        <f t="shared" si="6"/>
        <v>14012.569999999992</v>
      </c>
      <c r="F29" s="93">
        <f t="shared" si="1"/>
        <v>53.846142022452902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118432.81</v>
      </c>
      <c r="E30" s="247">
        <v>118432.81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92409.46</v>
      </c>
      <c r="E34" s="247">
        <v>104420.24</v>
      </c>
      <c r="F34" s="93">
        <f t="shared" si="1"/>
        <v>112.99734897271341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82941.359999999986</v>
      </c>
      <c r="E35" s="104">
        <f t="shared" si="7"/>
        <v>77337.450000000012</v>
      </c>
      <c r="F35" s="93">
        <f t="shared" si="1"/>
        <v>93.243527716449336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447737.53</v>
      </c>
      <c r="E36" s="247">
        <v>450083.56</v>
      </c>
      <c r="F36" s="93">
        <f t="shared" si="1"/>
        <v>100.52397439187195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38489.61</v>
      </c>
      <c r="E39" s="247">
        <v>38489.620000000003</v>
      </c>
      <c r="F39" s="93">
        <f t="shared" si="1"/>
        <v>100.00002598103748</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403285.78</v>
      </c>
      <c r="E40" s="247">
        <v>411235.73</v>
      </c>
      <c r="F40" s="93">
        <f t="shared" si="1"/>
        <v>101.97129440071006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214707.47999999998</v>
      </c>
      <c r="E45" s="104">
        <f t="shared" si="9"/>
        <v>248062.38</v>
      </c>
      <c r="F45" s="93">
        <f t="shared" si="1"/>
        <v>115.53504330636271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405709.35</v>
      </c>
      <c r="E47" s="247">
        <v>534280.23</v>
      </c>
      <c r="F47" s="93">
        <f t="shared" si="1"/>
        <v>131.69039116303333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21690.14</v>
      </c>
      <c r="E48" s="247">
        <v>21690.12</v>
      </c>
      <c r="F48" s="93">
        <f t="shared" si="1"/>
        <v>99.999907792204198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212692.01</v>
      </c>
      <c r="E50" s="247">
        <v>307907.96999999997</v>
      </c>
      <c r="F50" s="93">
        <f t="shared" si="1"/>
        <v>144.76706012604797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136232.06</v>
      </c>
      <c r="E54" s="247">
        <v>139535.73000000001</v>
      </c>
      <c r="F54" s="93">
        <f t="shared" si="1"/>
        <v>102.42503122980011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136232.06</v>
      </c>
      <c r="E55" s="247">
        <v>139535.73000000001</v>
      </c>
      <c r="F55" s="93">
        <f t="shared" si="1"/>
        <v>102.42503122980011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159350.39000000001</v>
      </c>
      <c r="E56" s="104">
        <f t="shared" si="11"/>
        <v>131345.39000000001</v>
      </c>
      <c r="F56" s="93">
        <f t="shared" si="1"/>
        <v>82.425521518962086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159350.39000000001</v>
      </c>
      <c r="E58" s="247">
        <v>131345.39000000001</v>
      </c>
      <c r="F58" s="93">
        <f t="shared" si="1"/>
        <v>82.425521518962086</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160778.07</v>
      </c>
      <c r="E63" s="104">
        <f t="shared" si="12"/>
        <v>159846.31</v>
      </c>
      <c r="F63" s="93">
        <f t="shared" si="1"/>
        <v>99.420468226792366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160778.07</v>
      </c>
      <c r="E67" s="247">
        <v>159846.31</v>
      </c>
      <c r="F67" s="93">
        <f t="shared" si="1"/>
        <v>99.420468226792366</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2652674.0499999998</v>
      </c>
      <c r="E68" s="104">
        <f t="shared" si="13"/>
        <v>5612339.6499999985</v>
      </c>
      <c r="F68" s="93">
        <f t="shared" si="1"/>
        <v>211.57290885399203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1080937.01</v>
      </c>
      <c r="E69" s="104">
        <f t="shared" si="14"/>
        <v>3144461.9699999997</v>
      </c>
      <c r="F69" s="93">
        <f t="shared" si="1"/>
        <v>290.90149943149783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1080937.01</v>
      </c>
      <c r="E70" s="104">
        <f t="shared" si="15"/>
        <v>3143949.92</v>
      </c>
      <c r="F70" s="93">
        <f t="shared" si="1"/>
        <v>290.85412849357431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1080937.01</v>
      </c>
      <c r="E72" s="247">
        <v>3143949.92</v>
      </c>
      <c r="F72" s="93">
        <f t="shared" si="1"/>
        <v>290.85412849357431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512.04999999999995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92858.33</v>
      </c>
      <c r="E78" s="104">
        <f>E79+SUM(E82:E84)-E85+E86</f>
        <v>971761.15</v>
      </c>
      <c r="F78" s="93">
        <f t="shared" si="1"/>
        <v>1046.4986286098404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2651.8</v>
      </c>
      <c r="E82" s="247">
        <v>8969.41</v>
      </c>
      <c r="F82" s="93">
        <f t="shared" si="1"/>
        <v>338.23855494381172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90206.53</v>
      </c>
      <c r="E86" s="247">
        <v>962791.74</v>
      </c>
      <c r="F86" s="93">
        <f t="shared" si="1"/>
        <v>1067.3193392983856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48806.98</v>
      </c>
      <c r="E118" s="104">
        <f t="shared" si="20"/>
        <v>48806.98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48806.98</v>
      </c>
      <c r="E119" s="104">
        <f t="shared" si="21"/>
        <v>48806.98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48806.98</v>
      </c>
      <c r="E125" s="247">
        <v>48806.98</v>
      </c>
      <c r="F125" s="93">
        <f t="shared" si="1"/>
        <v>100</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187431.97</v>
      </c>
      <c r="E134" s="104">
        <f t="shared" si="23"/>
        <v>187431.97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187431.97</v>
      </c>
      <c r="E135" s="104">
        <f t="shared" si="24"/>
        <v>187431.97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187431.97</v>
      </c>
      <c r="E141" s="247">
        <v>187431.97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244670.77000000002</v>
      </c>
      <c r="E146" s="104">
        <f t="shared" si="26"/>
        <v>193816.08999999997</v>
      </c>
      <c r="F146" s="93">
        <f t="shared" si="1"/>
        <v>79.215057033580251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870.96</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2853.54</v>
      </c>
      <c r="E159" s="247">
        <v>2654.46</v>
      </c>
      <c r="F159" s="93">
        <f t="shared" si="1"/>
        <v>93.023402510565816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286096.03000000003</v>
      </c>
      <c r="E160" s="247">
        <v>254857.74</v>
      </c>
      <c r="F160" s="93">
        <f t="shared" si="1"/>
        <v>89.081187180402324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45149.760000000002</v>
      </c>
      <c r="E163" s="247">
        <v>63696.11</v>
      </c>
      <c r="F163" s="93">
        <f t="shared" si="1"/>
        <v>141.0774055055885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403.76</v>
      </c>
      <c r="E164" s="104">
        <f t="shared" si="28"/>
        <v>0.05</v>
      </c>
      <c r="F164" s="93">
        <f t="shared" si="1"/>
        <v>1.2383594214384784E-2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403.76</v>
      </c>
      <c r="E166" s="247">
        <v>0.05</v>
      </c>
      <c r="F166" s="93">
        <f t="shared" si="1"/>
        <v>1.2383594214384784E-2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997565.23</v>
      </c>
      <c r="E170" s="104">
        <f t="shared" si="29"/>
        <v>1066061.44</v>
      </c>
      <c r="F170" s="93">
        <f t="shared" si="1"/>
        <v>106.86633895610014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997565.23</v>
      </c>
      <c r="E173" s="247">
        <v>1066061.44</v>
      </c>
      <c r="F173" s="93">
        <f t="shared" si="1"/>
        <v>106.86633895610014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24299624.32</v>
      </c>
      <c r="E175" s="104">
        <f t="shared" si="30"/>
        <v>44473529.169999994</v>
      </c>
      <c r="F175" s="93">
        <f t="shared" si="1"/>
        <v>183.02146808663088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1749432.3199999998</v>
      </c>
      <c r="E176" s="104">
        <f t="shared" si="31"/>
        <v>6874671.3100000005</v>
      </c>
      <c r="F176" s="93">
        <f t="shared" si="1"/>
        <v>392.96583419700409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1465465.22</v>
      </c>
      <c r="E177" s="104">
        <f t="shared" si="32"/>
        <v>2440267.58</v>
      </c>
      <c r="F177" s="93">
        <f t="shared" si="1"/>
        <v>166.51828693689504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975218.45</v>
      </c>
      <c r="E178" s="247">
        <v>1039468.63</v>
      </c>
      <c r="F178" s="93">
        <f t="shared" si="1"/>
        <v>106.58828593737127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245613.44</v>
      </c>
      <c r="E179" s="247">
        <v>277708.99</v>
      </c>
      <c r="F179" s="93">
        <f t="shared" si="1"/>
        <v>113.06750558927068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273.01</v>
      </c>
      <c r="E180" s="104">
        <f t="shared" si="33"/>
        <v>170.76</v>
      </c>
      <c r="F180" s="93">
        <f t="shared" si="1"/>
        <v>62.547159444708988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273.01</v>
      </c>
      <c r="E183" s="247">
        <v>170.76</v>
      </c>
      <c r="F183" s="93">
        <f t="shared" si="1"/>
        <v>62.547159444708988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1990.84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244360.32000000001</v>
      </c>
      <c r="E188" s="247">
        <v>1120928.3600000001</v>
      </c>
      <c r="F188" s="93">
        <f t="shared" si="1"/>
        <v>458.71946803801859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283967.09999999998</v>
      </c>
      <c r="E189" s="247">
        <v>4434403.7300000004</v>
      </c>
      <c r="F189" s="93">
        <f t="shared" si="1"/>
        <v>1561.5906666652584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22550192</v>
      </c>
      <c r="E237" s="104">
        <f t="shared" si="41"/>
        <v>37598857.859999992</v>
      </c>
      <c r="F237" s="93">
        <f t="shared" si="1"/>
        <v>166.7340919314567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21888433.310000002</v>
      </c>
      <c r="E238" s="104">
        <f t="shared" si="42"/>
        <v>39103296.229999997</v>
      </c>
      <c r="F238" s="93">
        <f t="shared" si="1"/>
        <v>178.64821879296025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21888433.310000002</v>
      </c>
      <c r="E239" s="104">
        <f t="shared" si="43"/>
        <v>39103296.229999997</v>
      </c>
      <c r="F239" s="93">
        <f t="shared" si="1"/>
        <v>178.64821879296025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12689424.92</v>
      </c>
      <c r="E240" s="247">
        <v>12256531.689999999</v>
      </c>
      <c r="F240" s="93">
        <f t="shared" si="1"/>
        <v>96.588551232785107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9199008.3900000006</v>
      </c>
      <c r="E241" s="247">
        <v>26846764.539999999</v>
      </c>
      <c r="F241" s="93">
        <f t="shared" si="1"/>
        <v>291.84411408064818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432863.83000000007</v>
      </c>
      <c r="E245" s="104">
        <f t="shared" si="45"/>
        <v>-1672685.8799999994</v>
      </c>
      <c r="F245" s="93">
        <f t="shared" si="1"/>
        <v>-386.42311139741088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2503387.4300000002</v>
      </c>
      <c r="E246" s="104">
        <f t="shared" si="46"/>
        <v>2777723.47</v>
      </c>
      <c r="F246" s="93">
        <f t="shared" si="1"/>
        <v>110.95859301330758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2432952.21</v>
      </c>
      <c r="E247" s="247">
        <v>2707288.25</v>
      </c>
      <c r="F247" s="93">
        <f t="shared" si="1"/>
        <v>111.27584992719606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70435.22</v>
      </c>
      <c r="E249" s="247">
        <v>70435.22</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2070523.6</v>
      </c>
      <c r="E250" s="104">
        <f t="shared" si="47"/>
        <v>4450409.3499999996</v>
      </c>
      <c r="F250" s="93">
        <f t="shared" si="1"/>
        <v>214.941252058175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2070523.6</v>
      </c>
      <c r="E252" s="247">
        <v>4450409.3499999996</v>
      </c>
      <c r="F252" s="93">
        <f t="shared" si="1"/>
        <v>214.941252058175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120.92</v>
      </c>
      <c r="E254" s="247">
        <v>0.06</v>
      </c>
      <c r="F254" s="93">
        <f t="shared" si="1"/>
        <v>4.9619583195501159E-2</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228612.02</v>
      </c>
      <c r="E255" s="247">
        <v>168247.52</v>
      </c>
      <c r="F255" s="93">
        <f t="shared" si="1"/>
        <v>73.595220408795655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403.76</v>
      </c>
      <c r="E256" s="247">
        <v>0.05</v>
      </c>
      <c r="F256" s="93">
        <f t="shared" si="1"/>
        <v>1.2383594214384784E-2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235535.27</v>
      </c>
      <c r="E264" s="247">
        <v>163536.70000000001</v>
      </c>
      <c r="F264" s="93">
        <f t="shared" si="50"/>
        <v>69.431936881470037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54285.26</v>
      </c>
      <c r="E265" s="247">
        <v>93975.5</v>
      </c>
      <c r="F265" s="93">
        <f t="shared" si="50"/>
        <v>173.11421185050969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403.76</v>
      </c>
      <c r="E266" s="247">
        <v>0.05</v>
      </c>
      <c r="F266" s="93">
        <f t="shared" si="50"/>
        <v>1.2383594214384784E-2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33439.43</v>
      </c>
      <c r="E268" s="247">
        <v>46623.87</v>
      </c>
      <c r="F268" s="93">
        <f t="shared" si="50"/>
        <v>139.42782517524969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56767.1</v>
      </c>
      <c r="E269" s="247">
        <v>916167.87</v>
      </c>
      <c r="F269" s="93">
        <f t="shared" si="50"/>
        <v>1613.9064176257023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196219.26</v>
      </c>
      <c r="E287" s="247">
        <v>95677.09</v>
      </c>
      <c r="F287" s="93">
        <f t="shared" si="50"/>
        <v>48.760294988371676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1269245.96</v>
      </c>
      <c r="E288" s="247">
        <v>2344590.4900000002</v>
      </c>
      <c r="F288" s="93">
        <f t="shared" si="50"/>
        <v>184.72310047770412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66114.36</v>
      </c>
      <c r="E289" s="247">
        <v>1321</v>
      </c>
      <c r="F289" s="93">
        <f t="shared" si="50"/>
        <v>1.9980530704675961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217852.74</v>
      </c>
      <c r="E290" s="247">
        <v>4433082.7300000004</v>
      </c>
      <c r="F290" s="93">
        <f t="shared" si="50"/>
        <v>2034.8987715279598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47624.19</v>
      </c>
      <c r="E295" s="247">
        <v>61204.639999999999</v>
      </c>
      <c r="F295" s="93">
        <f t="shared" si="50"/>
        <v>128.51586557167693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65008.82</v>
      </c>
      <c r="E297" s="247">
        <v>37207.24</v>
      </c>
      <c r="F297" s="93">
        <f t="shared" si="50"/>
        <v>57.234141459574253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6192.21</v>
      </c>
      <c r="E298" s="247">
        <v>4395.57</v>
      </c>
      <c r="F298" s="93">
        <f t="shared" si="50"/>
        <v>70.985480143599773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30736.51</v>
      </c>
      <c r="E302" s="247">
        <v>46623.87</v>
      </c>
      <c r="F302" s="93">
        <f t="shared" si="50"/>
        <v>151.68888725492909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22051334.789999999</v>
      </c>
      <c r="E114" s="81">
        <f t="shared" si="22"/>
        <v>42569038.579999998</v>
      </c>
      <c r="F114" s="63">
        <f t="shared" si="1"/>
        <v>193.04517837761239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22051334.789999999</v>
      </c>
      <c r="E122" s="81">
        <f t="shared" si="25"/>
        <v>42569038.579999998</v>
      </c>
      <c r="F122" s="63">
        <f t="shared" si="1"/>
        <v>193.04517837761239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14994907.66</v>
      </c>
      <c r="E123" s="249">
        <v>28946946.23</v>
      </c>
      <c r="F123" s="63">
        <f t="shared" si="1"/>
        <v>193.04517831222176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7056427.1299999999</v>
      </c>
      <c r="E124" s="249">
        <v>13622092.35</v>
      </c>
      <c r="F124" s="63">
        <f t="shared" si="1"/>
        <v>193.04517851656749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22051334.789999999</v>
      </c>
      <c r="E141" s="106">
        <f t="shared" si="28"/>
        <v>42569038.579999998</v>
      </c>
      <c r="F141" s="82">
        <f t="shared" si="1"/>
        <v>193.04517837761239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3918.75</v>
      </c>
      <c r="E5" s="107">
        <f t="shared" si="0"/>
        <v>396193.07999999996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3918.75</v>
      </c>
      <c r="E22" s="108">
        <f t="shared" si="3"/>
        <v>396193.07999999996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3918.75</v>
      </c>
      <c r="E23" s="108">
        <f t="shared" si="4"/>
        <v>395717.47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3918.75</v>
      </c>
      <c r="E25" s="250">
        <v>395717.47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475.61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475.61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101" sqref="C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1749432.29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48076864.549999997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29488360.819999997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12770750.199999999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7900029.2000000002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41219.910000000003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18869.740000000002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8757491.7699999996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18588503.73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42951625.530000001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28513558.440000001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12706500.02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7867933.6200000001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41322.17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16878.900000000001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7880923.7300000004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14438067.09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6874671.3099999949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96998.09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95677.09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95677.09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95677.09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1321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1321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6777673.2200000007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10148.870000000001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2334443.02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4433081.33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2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1829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Mihaljevic</cp:lastModifiedBy>
  <cp:lastPrinted>2024-01-31T12:27:02Z</cp:lastPrinted>
  <dcterms:created xsi:type="dcterms:W3CDTF">2022-04-01T05:14:30Z</dcterms:created>
  <dcterms:modified xsi:type="dcterms:W3CDTF">2024-01-31T13:04:25Z</dcterms:modified>
</cp:coreProperties>
</file>