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ihaljevic\Documents\ZAVRŠNI RAČUN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2980" windowHeight="946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E285" i="9"/>
  <c r="B285" i="9"/>
  <c r="H284" i="9"/>
  <c r="G284" i="9"/>
  <c r="E284" i="9" s="1"/>
  <c r="B284" i="9" s="1"/>
  <c r="F284" i="9"/>
  <c r="H283" i="9"/>
  <c r="E283" i="9" s="1"/>
  <c r="B283" i="9" s="1"/>
  <c r="G283" i="9"/>
  <c r="F283" i="9"/>
  <c r="F282" i="9"/>
  <c r="H281" i="9"/>
  <c r="G281" i="9"/>
  <c r="F281" i="9"/>
  <c r="H280" i="9"/>
  <c r="G280" i="9"/>
  <c r="F280" i="9"/>
  <c r="E280" i="9"/>
  <c r="B280" i="9" s="1"/>
  <c r="H279" i="9"/>
  <c r="E279" i="9" s="1"/>
  <c r="B279" i="9" s="1"/>
  <c r="G279" i="9"/>
  <c r="F279" i="9"/>
  <c r="F278" i="9"/>
  <c r="F277" i="9"/>
  <c r="F276" i="9"/>
  <c r="F275" i="9"/>
  <c r="L274" i="9"/>
  <c r="H274" i="9"/>
  <c r="F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H225" i="9"/>
  <c r="E225" i="9" s="1"/>
  <c r="B225" i="9" s="1"/>
  <c r="G225" i="9"/>
  <c r="F225" i="9"/>
  <c r="M224" i="9"/>
  <c r="L224" i="9"/>
  <c r="F224" i="9" s="1"/>
  <c r="E224" i="9"/>
  <c r="B224" i="9" s="1"/>
  <c r="M223" i="9"/>
  <c r="L223" i="9"/>
  <c r="F223" i="9"/>
  <c r="E223" i="9"/>
  <c r="B223" i="9"/>
  <c r="M222" i="9"/>
  <c r="L222" i="9"/>
  <c r="E222" i="9"/>
  <c r="M221" i="9"/>
  <c r="L221" i="9"/>
  <c r="F221" i="9"/>
  <c r="E221" i="9"/>
  <c r="B221" i="9"/>
  <c r="M220" i="9"/>
  <c r="L220" i="9"/>
  <c r="F220" i="9" s="1"/>
  <c r="E220" i="9"/>
  <c r="M219" i="9"/>
  <c r="L219" i="9"/>
  <c r="F219" i="9"/>
  <c r="E219" i="9"/>
  <c r="B219" i="9"/>
  <c r="M218" i="9"/>
  <c r="L218" i="9"/>
  <c r="F218" i="9" s="1"/>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G131" i="9"/>
  <c r="F131" i="9"/>
  <c r="E131" i="9"/>
  <c r="B131" i="9"/>
  <c r="H130" i="9"/>
  <c r="G130" i="9"/>
  <c r="F130" i="9"/>
  <c r="E130" i="9"/>
  <c r="B130" i="9" s="1"/>
  <c r="H129" i="9"/>
  <c r="E129" i="9" s="1"/>
  <c r="B129" i="9" s="1"/>
  <c r="G129" i="9"/>
  <c r="F129" i="9"/>
  <c r="H128" i="9"/>
  <c r="G128" i="9"/>
  <c r="F128" i="9"/>
  <c r="E128" i="9"/>
  <c r="B128" i="9" s="1"/>
  <c r="H127" i="9"/>
  <c r="G127" i="9"/>
  <c r="F127" i="9"/>
  <c r="E127" i="9"/>
  <c r="B127" i="9"/>
  <c r="H126" i="9"/>
  <c r="G126" i="9"/>
  <c r="F126" i="9"/>
  <c r="E126" i="9"/>
  <c r="B126" i="9" s="1"/>
  <c r="H125" i="9"/>
  <c r="E125" i="9" s="1"/>
  <c r="B125" i="9" s="1"/>
  <c r="G125" i="9"/>
  <c r="F125" i="9"/>
  <c r="H124" i="9"/>
  <c r="G124" i="9"/>
  <c r="F124" i="9"/>
  <c r="E124" i="9"/>
  <c r="B124" i="9" s="1"/>
  <c r="H123" i="9"/>
  <c r="G123" i="9"/>
  <c r="F123" i="9"/>
  <c r="E123" i="9"/>
  <c r="B123" i="9" s="1"/>
  <c r="H122" i="9"/>
  <c r="G122" i="9"/>
  <c r="F122" i="9"/>
  <c r="E122" i="9"/>
  <c r="B122" i="9" s="1"/>
  <c r="H121" i="9"/>
  <c r="G121" i="9"/>
  <c r="F121" i="9"/>
  <c r="E121" i="9"/>
  <c r="B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G115" i="9"/>
  <c r="F115" i="9"/>
  <c r="E115" i="9"/>
  <c r="B115" i="9"/>
  <c r="H114" i="9"/>
  <c r="G114" i="9"/>
  <c r="F114" i="9"/>
  <c r="E114" i="9"/>
  <c r="B114" i="9" s="1"/>
  <c r="H113" i="9"/>
  <c r="G113" i="9"/>
  <c r="F113" i="9"/>
  <c r="E113" i="9"/>
  <c r="B113" i="9"/>
  <c r="H112" i="9"/>
  <c r="G112" i="9"/>
  <c r="F112" i="9"/>
  <c r="E112" i="9"/>
  <c r="B112" i="9" s="1"/>
  <c r="H111" i="9"/>
  <c r="G111" i="9"/>
  <c r="F111" i="9"/>
  <c r="E111" i="9"/>
  <c r="B111" i="9"/>
  <c r="H110" i="9"/>
  <c r="G110" i="9"/>
  <c r="F110" i="9"/>
  <c r="E110" i="9"/>
  <c r="B110" i="9" s="1"/>
  <c r="H109" i="9"/>
  <c r="G109" i="9"/>
  <c r="F109" i="9"/>
  <c r="E109" i="9"/>
  <c r="B109" i="9" s="1"/>
  <c r="H108" i="9"/>
  <c r="G108" i="9"/>
  <c r="F108" i="9"/>
  <c r="E108" i="9"/>
  <c r="B108" i="9" s="1"/>
  <c r="H107" i="9"/>
  <c r="G107" i="9"/>
  <c r="F107" i="9"/>
  <c r="E107" i="9"/>
  <c r="B107" i="9" s="1"/>
  <c r="H106" i="9"/>
  <c r="G106" i="9"/>
  <c r="F106" i="9"/>
  <c r="E106" i="9"/>
  <c r="B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G74" i="9"/>
  <c r="F74" i="9"/>
  <c r="E74" i="9"/>
  <c r="B74" i="9"/>
  <c r="H73" i="9"/>
  <c r="G73" i="9"/>
  <c r="F73" i="9"/>
  <c r="E73" i="9"/>
  <c r="B73" i="9" s="1"/>
  <c r="H72" i="9"/>
  <c r="G72" i="9"/>
  <c r="F72" i="9"/>
  <c r="E72" i="9"/>
  <c r="B72" i="9"/>
  <c r="H71" i="9"/>
  <c r="G71" i="9"/>
  <c r="F71" i="9"/>
  <c r="E71" i="9"/>
  <c r="B71" i="9" s="1"/>
  <c r="H70" i="9"/>
  <c r="E70" i="9" s="1"/>
  <c r="B70" i="9" s="1"/>
  <c r="G70" i="9"/>
  <c r="F70" i="9"/>
  <c r="H69" i="9"/>
  <c r="G69" i="9"/>
  <c r="F69" i="9"/>
  <c r="E69" i="9"/>
  <c r="B69" i="9" s="1"/>
  <c r="H68" i="9"/>
  <c r="G68" i="9"/>
  <c r="F68" i="9"/>
  <c r="E68" i="9"/>
  <c r="B68" i="9"/>
  <c r="H67" i="9"/>
  <c r="E67" i="9" s="1"/>
  <c r="B67" i="9" s="1"/>
  <c r="G67" i="9"/>
  <c r="F67" i="9"/>
  <c r="H66" i="9"/>
  <c r="G66" i="9"/>
  <c r="F66" i="9"/>
  <c r="E66" i="9"/>
  <c r="B66" i="9" s="1"/>
  <c r="H65" i="9"/>
  <c r="G65" i="9"/>
  <c r="F65" i="9"/>
  <c r="E65" i="9"/>
  <c r="B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G51" i="9"/>
  <c r="F51" i="9"/>
  <c r="E51" i="9"/>
  <c r="B51" i="9" s="1"/>
  <c r="H50" i="9"/>
  <c r="G50" i="9"/>
  <c r="F50" i="9"/>
  <c r="E50" i="9"/>
  <c r="B50" i="9" s="1"/>
  <c r="H49" i="9"/>
  <c r="G49" i="9"/>
  <c r="F49" i="9"/>
  <c r="E49" i="9"/>
  <c r="B49" i="9"/>
  <c r="H48" i="9"/>
  <c r="G48" i="9"/>
  <c r="F48" i="9"/>
  <c r="E48" i="9"/>
  <c r="B48" i="9" s="1"/>
  <c r="H47" i="9"/>
  <c r="G47" i="9"/>
  <c r="F47" i="9"/>
  <c r="E47" i="9"/>
  <c r="B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G34" i="9"/>
  <c r="F34" i="9"/>
  <c r="E34" i="9"/>
  <c r="B34" i="9"/>
  <c r="H33" i="9"/>
  <c r="E33" i="9" s="1"/>
  <c r="B33" i="9" s="1"/>
  <c r="G33" i="9"/>
  <c r="F33" i="9"/>
  <c r="H32" i="9"/>
  <c r="G32" i="9"/>
  <c r="F32" i="9"/>
  <c r="E32" i="9"/>
  <c r="B32" i="9"/>
  <c r="H31" i="9"/>
  <c r="G31" i="9"/>
  <c r="F31" i="9"/>
  <c r="E31" i="9"/>
  <c r="B31" i="9" s="1"/>
  <c r="H30" i="9"/>
  <c r="G30" i="9"/>
  <c r="F30" i="9"/>
  <c r="E30" i="9"/>
  <c r="B30" i="9" s="1"/>
  <c r="H29" i="9"/>
  <c r="E29" i="9" s="1"/>
  <c r="B29" i="9" s="1"/>
  <c r="G29" i="9"/>
  <c r="F29" i="9"/>
  <c r="H28" i="9"/>
  <c r="E28" i="9" s="1"/>
  <c r="B28" i="9" s="1"/>
  <c r="G28" i="9"/>
  <c r="F28" i="9"/>
  <c r="H27" i="9"/>
  <c r="E27" i="9" s="1"/>
  <c r="B27" i="9" s="1"/>
  <c r="G27" i="9"/>
  <c r="F27" i="9"/>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I3" i="9"/>
  <c r="H3" i="9"/>
  <c r="G3" i="9"/>
  <c r="D101" i="8"/>
  <c r="C1576" i="1" s="1"/>
  <c r="H1576" i="1" s="1"/>
  <c r="D95" i="8"/>
  <c r="D90" i="8"/>
  <c r="D85" i="8"/>
  <c r="D80" i="8"/>
  <c r="D75" i="8"/>
  <c r="D70" i="8"/>
  <c r="D65" i="8"/>
  <c r="D60" i="8"/>
  <c r="D55" i="8"/>
  <c r="D50" i="8"/>
  <c r="D49" i="8"/>
  <c r="D44" i="8"/>
  <c r="D36" i="8"/>
  <c r="D26" i="8"/>
  <c r="D24" i="8" s="1"/>
  <c r="C1499" i="1" s="1"/>
  <c r="D18" i="8"/>
  <c r="D8" i="8"/>
  <c r="D6" i="8" s="1"/>
  <c r="C1481" i="1" s="1"/>
  <c r="E44" i="7"/>
  <c r="D44" i="7"/>
  <c r="E39" i="7"/>
  <c r="D39" i="7"/>
  <c r="E38" i="7"/>
  <c r="D38" i="7"/>
  <c r="E30" i="7"/>
  <c r="D30" i="7"/>
  <c r="E23" i="7"/>
  <c r="D23" i="7"/>
  <c r="E22" i="7"/>
  <c r="D22" i="7"/>
  <c r="H30" i="3" s="1"/>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416" i="1" s="1"/>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E134" i="5"/>
  <c r="F133" i="5"/>
  <c r="F132" i="5"/>
  <c r="F131" i="5"/>
  <c r="F130" i="5"/>
  <c r="F129" i="5"/>
  <c r="F128" i="5"/>
  <c r="F127" i="5"/>
  <c r="E126" i="5"/>
  <c r="D126" i="5"/>
  <c r="F126" i="5" s="1"/>
  <c r="F125" i="5"/>
  <c r="F124" i="5"/>
  <c r="F123" i="5"/>
  <c r="F122" i="5"/>
  <c r="F121" i="5"/>
  <c r="F120" i="5"/>
  <c r="E119" i="5"/>
  <c r="D1097" i="1" s="1"/>
  <c r="D119" i="5"/>
  <c r="D118" i="5"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C1047" i="1" s="1"/>
  <c r="F67" i="5"/>
  <c r="F66" i="5"/>
  <c r="F65" i="5"/>
  <c r="F64" i="5"/>
  <c r="E63" i="5"/>
  <c r="D1041" i="1" s="1"/>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3" i="1" s="1"/>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E252" i="4" s="1"/>
  <c r="D248" i="1" s="1"/>
  <c r="D259" i="4"/>
  <c r="F258" i="4"/>
  <c r="F257" i="4"/>
  <c r="F256" i="4"/>
  <c r="F255" i="4"/>
  <c r="F254" i="4"/>
  <c r="E253" i="4"/>
  <c r="D253" i="4"/>
  <c r="D252" i="4" s="1"/>
  <c r="F251" i="4"/>
  <c r="F250" i="4"/>
  <c r="F249" i="4"/>
  <c r="F248" i="4"/>
  <c r="E247" i="4"/>
  <c r="D243"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D224" i="4" s="1"/>
  <c r="E224" i="4"/>
  <c r="D220" i="1" s="1"/>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08" i="1" s="1"/>
  <c r="D112" i="4"/>
  <c r="F111" i="4"/>
  <c r="F110" i="4"/>
  <c r="F109" i="4"/>
  <c r="F108" i="4"/>
  <c r="E107" i="4"/>
  <c r="D107" i="4"/>
  <c r="D106"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3" i="1" s="1"/>
  <c r="D77" i="4"/>
  <c r="F76" i="4"/>
  <c r="F75" i="4"/>
  <c r="E74" i="4"/>
  <c r="D74" i="4"/>
  <c r="F74" i="4" s="1"/>
  <c r="F73" i="4"/>
  <c r="F72" i="4"/>
  <c r="E71" i="4"/>
  <c r="D71" i="4"/>
  <c r="F71" i="4" s="1"/>
  <c r="F70" i="4"/>
  <c r="F69" i="4"/>
  <c r="E68" i="4"/>
  <c r="D68" i="4"/>
  <c r="F68" i="4" s="1"/>
  <c r="F67" i="4"/>
  <c r="F66" i="4"/>
  <c r="E65" i="4"/>
  <c r="D65" i="4"/>
  <c r="F65" i="4" s="1"/>
  <c r="F64" i="4"/>
  <c r="F63" i="4"/>
  <c r="E62" i="4"/>
  <c r="D58" i="1" s="1"/>
  <c r="D62" i="4"/>
  <c r="F61" i="4"/>
  <c r="F60" i="4"/>
  <c r="E59" i="4"/>
  <c r="D59" i="4"/>
  <c r="F59" i="4" s="1"/>
  <c r="F58" i="4"/>
  <c r="F57" i="4"/>
  <c r="F56" i="4"/>
  <c r="F55" i="4"/>
  <c r="E54" i="4"/>
  <c r="D50" i="1" s="1"/>
  <c r="D54" i="4"/>
  <c r="F53" i="4"/>
  <c r="F52" i="4"/>
  <c r="E51" i="4"/>
  <c r="D47" i="1" s="1"/>
  <c r="D51" i="4"/>
  <c r="D50" i="4" s="1"/>
  <c r="E50" i="4"/>
  <c r="D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C1568" i="1"/>
  <c r="H1568" i="1" s="1"/>
  <c r="H1567" i="1"/>
  <c r="C1567" i="1"/>
  <c r="G1567" i="1" s="1"/>
  <c r="C1566" i="1"/>
  <c r="H1566" i="1" s="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C1533" i="1"/>
  <c r="G1533" i="1" s="1"/>
  <c r="C1532" i="1"/>
  <c r="H1532" i="1" s="1"/>
  <c r="H1531" i="1"/>
  <c r="C1531" i="1"/>
  <c r="G1531" i="1" s="1"/>
  <c r="C1530" i="1"/>
  <c r="H1530" i="1" s="1"/>
  <c r="H1529" i="1"/>
  <c r="C1529" i="1"/>
  <c r="G1529" i="1" s="1"/>
  <c r="G1528" i="1"/>
  <c r="C1528" i="1"/>
  <c r="H1528" i="1" s="1"/>
  <c r="H1527" i="1"/>
  <c r="C1527" i="1"/>
  <c r="G1527" i="1" s="1"/>
  <c r="G1526" i="1"/>
  <c r="C1526" i="1"/>
  <c r="H1526" i="1" s="1"/>
  <c r="H1525" i="1"/>
  <c r="C1525" i="1"/>
  <c r="G1525" i="1" s="1"/>
  <c r="C1524" i="1"/>
  <c r="H1524" i="1" s="1"/>
  <c r="H1523" i="1"/>
  <c r="C1523" i="1"/>
  <c r="G1523" i="1" s="1"/>
  <c r="G1522" i="1"/>
  <c r="C1522" i="1"/>
  <c r="H1522" i="1" s="1"/>
  <c r="H1521" i="1"/>
  <c r="C1521" i="1"/>
  <c r="G1521" i="1" s="1"/>
  <c r="G1520" i="1"/>
  <c r="C1520" i="1"/>
  <c r="H1520" i="1" s="1"/>
  <c r="H1519" i="1"/>
  <c r="C1519" i="1"/>
  <c r="G1519" i="1" s="1"/>
  <c r="G1516" i="1"/>
  <c r="C1516" i="1"/>
  <c r="H1516" i="1" s="1"/>
  <c r="H1515" i="1"/>
  <c r="C1515" i="1"/>
  <c r="G1515" i="1" s="1"/>
  <c r="G1514" i="1"/>
  <c r="C1514" i="1"/>
  <c r="H1514" i="1" s="1"/>
  <c r="H1513" i="1"/>
  <c r="C1513" i="1"/>
  <c r="G1513" i="1" s="1"/>
  <c r="G1512" i="1"/>
  <c r="C1512" i="1"/>
  <c r="H1512" i="1" s="1"/>
  <c r="H1511" i="1"/>
  <c r="C1511" i="1"/>
  <c r="G1511" i="1" s="1"/>
  <c r="C1510" i="1"/>
  <c r="H1510" i="1" s="1"/>
  <c r="C1509" i="1"/>
  <c r="G1509" i="1" s="1"/>
  <c r="G1508" i="1"/>
  <c r="C1508" i="1"/>
  <c r="H1508" i="1" s="1"/>
  <c r="C1507" i="1"/>
  <c r="G1507" i="1" s="1"/>
  <c r="G1506" i="1"/>
  <c r="C1506" i="1"/>
  <c r="H1506" i="1" s="1"/>
  <c r="H1505" i="1"/>
  <c r="C1505" i="1"/>
  <c r="G1505" i="1" s="1"/>
  <c r="C1504" i="1"/>
  <c r="H1504" i="1" s="1"/>
  <c r="C1503" i="1"/>
  <c r="G1503" i="1" s="1"/>
  <c r="C1502" i="1"/>
  <c r="H1502" i="1" s="1"/>
  <c r="C1501" i="1"/>
  <c r="G1501"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G1492" i="1"/>
  <c r="C1492" i="1"/>
  <c r="H1492" i="1" s="1"/>
  <c r="H1491" i="1"/>
  <c r="C1491" i="1"/>
  <c r="G1491" i="1" s="1"/>
  <c r="G1490" i="1"/>
  <c r="C1490" i="1"/>
  <c r="H1490" i="1" s="1"/>
  <c r="H1489" i="1"/>
  <c r="C1489" i="1"/>
  <c r="G1489" i="1" s="1"/>
  <c r="G1488" i="1"/>
  <c r="C1488" i="1"/>
  <c r="H1488" i="1" s="1"/>
  <c r="H1487" i="1"/>
  <c r="C1487" i="1"/>
  <c r="G1487" i="1" s="1"/>
  <c r="G1486" i="1"/>
  <c r="C1486" i="1"/>
  <c r="H1486" i="1" s="1"/>
  <c r="H1485" i="1"/>
  <c r="C1485" i="1"/>
  <c r="G1485" i="1" s="1"/>
  <c r="G1484" i="1"/>
  <c r="C1484" i="1"/>
  <c r="H1484" i="1" s="1"/>
  <c r="G1482" i="1"/>
  <c r="C1482" i="1"/>
  <c r="H1482" i="1" s="1"/>
  <c r="G1480" i="1"/>
  <c r="C1480" i="1"/>
  <c r="J1479" i="1"/>
  <c r="D1479" i="1"/>
  <c r="H1479" i="1" s="1"/>
  <c r="C1479" i="1"/>
  <c r="D1478" i="1"/>
  <c r="C1478" i="1"/>
  <c r="J1477" i="1"/>
  <c r="D1477" i="1"/>
  <c r="H1477" i="1" s="1"/>
  <c r="C1477" i="1"/>
  <c r="D1476" i="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C1460" i="1"/>
  <c r="J1459" i="1"/>
  <c r="D1459" i="1"/>
  <c r="H1459" i="1" s="1"/>
  <c r="C1459" i="1"/>
  <c r="D1458" i="1"/>
  <c r="C1458" i="1"/>
  <c r="J1457" i="1"/>
  <c r="D1457" i="1"/>
  <c r="H1457" i="1" s="1"/>
  <c r="C1457" i="1"/>
  <c r="D1456" i="1"/>
  <c r="C1456" i="1"/>
  <c r="J1455" i="1"/>
  <c r="D1455" i="1"/>
  <c r="H1455" i="1" s="1"/>
  <c r="C1455" i="1"/>
  <c r="D1454" i="1"/>
  <c r="C1454" i="1"/>
  <c r="G1454" i="1" s="1"/>
  <c r="D1453" i="1"/>
  <c r="C1453" i="1"/>
  <c r="J1452" i="1"/>
  <c r="D1452" i="1"/>
  <c r="H1452" i="1" s="1"/>
  <c r="C1452" i="1"/>
  <c r="D1451" i="1"/>
  <c r="C1451" i="1"/>
  <c r="J1450" i="1"/>
  <c r="D1450" i="1"/>
  <c r="H1450" i="1" s="1"/>
  <c r="C1450" i="1"/>
  <c r="D1449" i="1"/>
  <c r="C1449" i="1"/>
  <c r="J1448" i="1"/>
  <c r="D1448" i="1"/>
  <c r="H1448" i="1" s="1"/>
  <c r="C1448" i="1"/>
  <c r="D1447" i="1"/>
  <c r="C1447" i="1"/>
  <c r="J1446" i="1"/>
  <c r="D1446" i="1"/>
  <c r="H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D1417" i="1"/>
  <c r="C1417" i="1"/>
  <c r="H1417" i="1" s="1"/>
  <c r="C1416" i="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D1232" i="1"/>
  <c r="C1232" i="1"/>
  <c r="D1231" i="1"/>
  <c r="C1231" i="1"/>
  <c r="D1230" i="1"/>
  <c r="C1230" i="1"/>
  <c r="H1230" i="1" s="1"/>
  <c r="D1229" i="1"/>
  <c r="C1229" i="1"/>
  <c r="D1228" i="1"/>
  <c r="C1228" i="1"/>
  <c r="H1228" i="1" s="1"/>
  <c r="D1227" i="1"/>
  <c r="C1227" i="1"/>
  <c r="D1226" i="1"/>
  <c r="C1226" i="1"/>
  <c r="D1225" i="1"/>
  <c r="C1225" i="1"/>
  <c r="H1225" i="1" s="1"/>
  <c r="D1224" i="1"/>
  <c r="C1224" i="1"/>
  <c r="D1223" i="1"/>
  <c r="C1223"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D1164" i="1"/>
  <c r="C1164" i="1"/>
  <c r="H1164" i="1" s="1"/>
  <c r="D1163" i="1"/>
  <c r="C1163" i="1"/>
  <c r="D1162" i="1"/>
  <c r="C1162" i="1"/>
  <c r="H1162" i="1" s="1"/>
  <c r="D1161" i="1"/>
  <c r="C1161" i="1"/>
  <c r="H1161" i="1" s="1"/>
  <c r="D1160" i="1"/>
  <c r="C1160" i="1"/>
  <c r="D1159" i="1"/>
  <c r="C1159" i="1"/>
  <c r="H1159" i="1" s="1"/>
  <c r="D1158" i="1"/>
  <c r="C1158" i="1"/>
  <c r="H1158" i="1" s="1"/>
  <c r="D1157" i="1"/>
  <c r="C1157" i="1"/>
  <c r="D1156" i="1"/>
  <c r="C1156" i="1"/>
  <c r="D1155" i="1"/>
  <c r="C1155" i="1"/>
  <c r="D1154" i="1"/>
  <c r="C1154"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D1140" i="1"/>
  <c r="C1140" i="1"/>
  <c r="H1140" i="1" s="1"/>
  <c r="D1139" i="1"/>
  <c r="C1139" i="1"/>
  <c r="H1139" i="1" s="1"/>
  <c r="D1138" i="1"/>
  <c r="C1138" i="1"/>
  <c r="D1137" i="1"/>
  <c r="C1137" i="1"/>
  <c r="D1136" i="1"/>
  <c r="C1136" i="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D1118" i="1"/>
  <c r="C1118" i="1"/>
  <c r="H1118" i="1" s="1"/>
  <c r="D1117" i="1"/>
  <c r="C1117" i="1"/>
  <c r="H1117" i="1" s="1"/>
  <c r="D1116" i="1"/>
  <c r="C1116" i="1"/>
  <c r="H1116" i="1" s="1"/>
  <c r="D1115" i="1"/>
  <c r="C1115" i="1"/>
  <c r="H1115" i="1" s="1"/>
  <c r="D1114" i="1"/>
  <c r="C1114" i="1"/>
  <c r="H1114" i="1" s="1"/>
  <c r="D1113" i="1"/>
  <c r="C1113" i="1"/>
  <c r="D1112" i="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C1097" i="1"/>
  <c r="C1096" i="1"/>
  <c r="D1095" i="1"/>
  <c r="C1095" i="1"/>
  <c r="H1095" i="1" s="1"/>
  <c r="D1094" i="1"/>
  <c r="C1094" i="1"/>
  <c r="H1094" i="1" s="1"/>
  <c r="D1093" i="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D1064" i="1"/>
  <c r="C1064" i="1"/>
  <c r="D1063" i="1"/>
  <c r="H1063" i="1" s="1"/>
  <c r="C1063" i="1"/>
  <c r="H1062" i="1"/>
  <c r="D1062" i="1"/>
  <c r="C1062" i="1"/>
  <c r="G1062" i="1" s="1"/>
  <c r="D1061" i="1"/>
  <c r="H1061" i="1" s="1"/>
  <c r="C1061" i="1"/>
  <c r="D1060" i="1"/>
  <c r="C1060" i="1"/>
  <c r="G1060" i="1" s="1"/>
  <c r="D1059" i="1"/>
  <c r="H1059" i="1" s="1"/>
  <c r="C1059" i="1"/>
  <c r="H1058" i="1"/>
  <c r="D1058" i="1"/>
  <c r="C1058" i="1"/>
  <c r="G1058" i="1" s="1"/>
  <c r="D1057" i="1"/>
  <c r="H1057" i="1" s="1"/>
  <c r="C1057" i="1"/>
  <c r="D1056" i="1"/>
  <c r="C1056" i="1"/>
  <c r="D1055" i="1"/>
  <c r="H1055" i="1" s="1"/>
  <c r="C1055" i="1"/>
  <c r="D1054" i="1"/>
  <c r="C1054" i="1"/>
  <c r="D1053" i="1"/>
  <c r="H1053" i="1" s="1"/>
  <c r="C1053" i="1"/>
  <c r="H1052" i="1"/>
  <c r="D1052" i="1"/>
  <c r="C1052" i="1"/>
  <c r="G1052" i="1" s="1"/>
  <c r="D1051" i="1"/>
  <c r="H1051" i="1" s="1"/>
  <c r="C1051" i="1"/>
  <c r="D1050" i="1"/>
  <c r="C1050" i="1"/>
  <c r="G1050" i="1" s="1"/>
  <c r="D1049" i="1"/>
  <c r="H1049" i="1" s="1"/>
  <c r="C1049" i="1"/>
  <c r="D1048" i="1"/>
  <c r="C1048" i="1"/>
  <c r="G1048" i="1" s="1"/>
  <c r="D1047" i="1"/>
  <c r="D1045" i="1"/>
  <c r="C1045" i="1"/>
  <c r="D1044" i="1"/>
  <c r="H1044" i="1" s="1"/>
  <c r="C1044" i="1"/>
  <c r="H1043" i="1"/>
  <c r="D1043" i="1"/>
  <c r="C1043" i="1"/>
  <c r="G1043" i="1" s="1"/>
  <c r="D1042" i="1"/>
  <c r="H1042" i="1" s="1"/>
  <c r="C1042" i="1"/>
  <c r="C1041" i="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C1034" i="1"/>
  <c r="D1033" i="1"/>
  <c r="C1033" i="1"/>
  <c r="D1032" i="1"/>
  <c r="H1032" i="1" s="1"/>
  <c r="C1032" i="1"/>
  <c r="H1031" i="1"/>
  <c r="D1031" i="1"/>
  <c r="C1031" i="1"/>
  <c r="G1031" i="1" s="1"/>
  <c r="D1030" i="1"/>
  <c r="C1030" i="1"/>
  <c r="H1029" i="1"/>
  <c r="D1029" i="1"/>
  <c r="C1029" i="1"/>
  <c r="G1029" i="1" s="1"/>
  <c r="D1028" i="1"/>
  <c r="H1028" i="1" s="1"/>
  <c r="C1028" i="1"/>
  <c r="H1027" i="1"/>
  <c r="D1027" i="1"/>
  <c r="C1027" i="1"/>
  <c r="G1027" i="1" s="1"/>
  <c r="D1026" i="1"/>
  <c r="C1026" i="1"/>
  <c r="D1025" i="1"/>
  <c r="C1025" i="1"/>
  <c r="G1025" i="1" s="1"/>
  <c r="D1024" i="1"/>
  <c r="H1024" i="1" s="1"/>
  <c r="C1024" i="1"/>
  <c r="D1023" i="1"/>
  <c r="C1023" i="1"/>
  <c r="G1023" i="1" s="1"/>
  <c r="D1022" i="1"/>
  <c r="H1022" i="1" s="1"/>
  <c r="C1022" i="1"/>
  <c r="H1021" i="1"/>
  <c r="D1021" i="1"/>
  <c r="C1021" i="1"/>
  <c r="G1021" i="1" s="1"/>
  <c r="D1020" i="1"/>
  <c r="H1020" i="1" s="1"/>
  <c r="C1020" i="1"/>
  <c r="H1019" i="1"/>
  <c r="D1019" i="1"/>
  <c r="C1019" i="1"/>
  <c r="G1019" i="1" s="1"/>
  <c r="D1018" i="1"/>
  <c r="H1018" i="1" s="1"/>
  <c r="C1018" i="1"/>
  <c r="D1017" i="1"/>
  <c r="C1017" i="1"/>
  <c r="G1017" i="1" s="1"/>
  <c r="D1016" i="1"/>
  <c r="H1016" i="1" s="1"/>
  <c r="C1016" i="1"/>
  <c r="H1015" i="1"/>
  <c r="D1015" i="1"/>
  <c r="C1015" i="1"/>
  <c r="G1015" i="1" s="1"/>
  <c r="D1014" i="1"/>
  <c r="C1014" i="1"/>
  <c r="D1013" i="1"/>
  <c r="D1012" i="1"/>
  <c r="H1012" i="1" s="1"/>
  <c r="C1012" i="1"/>
  <c r="H1011" i="1"/>
  <c r="D1011" i="1"/>
  <c r="C1011" i="1"/>
  <c r="G1011" i="1" s="1"/>
  <c r="D1010" i="1"/>
  <c r="H1010" i="1" s="1"/>
  <c r="C1010" i="1"/>
  <c r="H1009" i="1"/>
  <c r="D1009" i="1"/>
  <c r="C1009" i="1"/>
  <c r="G1009" i="1" s="1"/>
  <c r="D1008" i="1"/>
  <c r="H1008" i="1" s="1"/>
  <c r="C1008" i="1"/>
  <c r="C1007" i="1"/>
  <c r="D1006" i="1"/>
  <c r="C1006" i="1"/>
  <c r="H1005" i="1"/>
  <c r="D1005" i="1"/>
  <c r="C1005" i="1"/>
  <c r="G1005" i="1" s="1"/>
  <c r="D1004" i="1"/>
  <c r="C1004" i="1"/>
  <c r="H1003" i="1"/>
  <c r="D1003" i="1"/>
  <c r="C1003" i="1"/>
  <c r="G1003" i="1" s="1"/>
  <c r="D1002" i="1"/>
  <c r="C1002" i="1"/>
  <c r="D1001" i="1"/>
  <c r="C1001" i="1"/>
  <c r="D1000" i="1"/>
  <c r="H1000" i="1" s="1"/>
  <c r="C1000" i="1"/>
  <c r="D999" i="1"/>
  <c r="C999" i="1"/>
  <c r="D998" i="1"/>
  <c r="C998" i="1"/>
  <c r="D996" i="1"/>
  <c r="H996" i="1" s="1"/>
  <c r="C996" i="1"/>
  <c r="D995" i="1"/>
  <c r="C995" i="1"/>
  <c r="G995" i="1" s="1"/>
  <c r="D994" i="1"/>
  <c r="H994" i="1" s="1"/>
  <c r="C994" i="1"/>
  <c r="D993" i="1"/>
  <c r="C993" i="1"/>
  <c r="G993" i="1" s="1"/>
  <c r="D992" i="1"/>
  <c r="C992" i="1"/>
  <c r="D989" i="1"/>
  <c r="C989" i="1"/>
  <c r="G989" i="1" s="1"/>
  <c r="D988" i="1"/>
  <c r="H988" i="1" s="1"/>
  <c r="C988" i="1"/>
  <c r="D987" i="1"/>
  <c r="C987" i="1"/>
  <c r="G987" i="1" s="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C716" i="1"/>
  <c r="D715" i="1"/>
  <c r="C715" i="1"/>
  <c r="D714" i="1"/>
  <c r="H714" i="1" s="1"/>
  <c r="C714" i="1"/>
  <c r="D713" i="1"/>
  <c r="C713" i="1"/>
  <c r="G713" i="1" s="1"/>
  <c r="D712" i="1"/>
  <c r="H712" i="1" s="1"/>
  <c r="C712" i="1"/>
  <c r="D711" i="1"/>
  <c r="C711" i="1"/>
  <c r="G711" i="1" s="1"/>
  <c r="D710" i="1"/>
  <c r="H710" i="1" s="1"/>
  <c r="C710" i="1"/>
  <c r="D709" i="1"/>
  <c r="C709" i="1"/>
  <c r="D708" i="1"/>
  <c r="H708" i="1" s="1"/>
  <c r="C708" i="1"/>
  <c r="H707" i="1"/>
  <c r="D707" i="1"/>
  <c r="C707" i="1"/>
  <c r="G707" i="1" s="1"/>
  <c r="D706" i="1"/>
  <c r="H706" i="1" s="1"/>
  <c r="C706" i="1"/>
  <c r="H705" i="1"/>
  <c r="D705" i="1"/>
  <c r="C705" i="1"/>
  <c r="G705" i="1" s="1"/>
  <c r="D704" i="1"/>
  <c r="H704" i="1" s="1"/>
  <c r="C704" i="1"/>
  <c r="D703" i="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D689" i="1"/>
  <c r="C689" i="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C669" i="1"/>
  <c r="D668" i="1"/>
  <c r="H668" i="1" s="1"/>
  <c r="C668" i="1"/>
  <c r="H667" i="1"/>
  <c r="D667" i="1"/>
  <c r="C667" i="1"/>
  <c r="G667" i="1" s="1"/>
  <c r="D666" i="1"/>
  <c r="H666" i="1" s="1"/>
  <c r="C666" i="1"/>
  <c r="H665" i="1"/>
  <c r="D665" i="1"/>
  <c r="C665" i="1"/>
  <c r="G665" i="1" s="1"/>
  <c r="D664" i="1"/>
  <c r="H664" i="1" s="1"/>
  <c r="C664" i="1"/>
  <c r="D663" i="1"/>
  <c r="C663" i="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G649" i="1" s="1"/>
  <c r="D648" i="1"/>
  <c r="H648" i="1" s="1"/>
  <c r="C648" i="1"/>
  <c r="D647" i="1"/>
  <c r="C647" i="1"/>
  <c r="D646" i="1"/>
  <c r="H646" i="1" s="1"/>
  <c r="C646" i="1"/>
  <c r="D644" i="1"/>
  <c r="C644" i="1"/>
  <c r="D643" i="1"/>
  <c r="C643" i="1"/>
  <c r="G643" i="1" s="1"/>
  <c r="D642" i="1"/>
  <c r="H642" i="1" s="1"/>
  <c r="C642" i="1"/>
  <c r="D641" i="1"/>
  <c r="C641" i="1"/>
  <c r="C637" i="1"/>
  <c r="D632" i="1"/>
  <c r="H632" i="1" s="1"/>
  <c r="C632" i="1"/>
  <c r="D631" i="1"/>
  <c r="C631" i="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C572" i="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2" i="1"/>
  <c r="D522" i="1"/>
  <c r="C522" i="1"/>
  <c r="G522"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C414" i="1"/>
  <c r="G414" i="1" s="1"/>
  <c r="C413" i="1"/>
  <c r="C412" i="1"/>
  <c r="C411" i="1"/>
  <c r="D406" i="1"/>
  <c r="C406" i="1"/>
  <c r="G406" i="1" s="1"/>
  <c r="D405" i="1"/>
  <c r="C405" i="1"/>
  <c r="G405" i="1" s="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D387" i="1"/>
  <c r="C387" i="1"/>
  <c r="G387" i="1" s="1"/>
  <c r="D386" i="1"/>
  <c r="C386" i="1"/>
  <c r="D385" i="1"/>
  <c r="C385" i="1"/>
  <c r="G385" i="1" s="1"/>
  <c r="D384" i="1"/>
  <c r="C384" i="1"/>
  <c r="G384" i="1" s="1"/>
  <c r="D383" i="1"/>
  <c r="C383" i="1"/>
  <c r="G383" i="1" s="1"/>
  <c r="D382" i="1"/>
  <c r="C382" i="1"/>
  <c r="G382" i="1" s="1"/>
  <c r="D381" i="1"/>
  <c r="C381" i="1"/>
  <c r="G381" i="1" s="1"/>
  <c r="D380" i="1"/>
  <c r="C380" i="1"/>
  <c r="G380" i="1" s="1"/>
  <c r="D379" i="1"/>
  <c r="C379" i="1"/>
  <c r="D378" i="1"/>
  <c r="C378" i="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D368" i="1"/>
  <c r="C368" i="1"/>
  <c r="D367" i="1"/>
  <c r="C367" i="1"/>
  <c r="D366" i="1"/>
  <c r="C366" i="1"/>
  <c r="D365" i="1"/>
  <c r="C365" i="1"/>
  <c r="D364" i="1"/>
  <c r="C364" i="1"/>
  <c r="D363" i="1"/>
  <c r="C363" i="1"/>
  <c r="G363" i="1" s="1"/>
  <c r="D362" i="1"/>
  <c r="C362" i="1"/>
  <c r="G362" i="1" s="1"/>
  <c r="D361" i="1"/>
  <c r="C361" i="1"/>
  <c r="D360" i="1"/>
  <c r="C360" i="1"/>
  <c r="G360" i="1" s="1"/>
  <c r="D359" i="1"/>
  <c r="C359" i="1"/>
  <c r="D358" i="1"/>
  <c r="C358" i="1"/>
  <c r="D357" i="1"/>
  <c r="C357" i="1"/>
  <c r="G357" i="1" s="1"/>
  <c r="D356" i="1"/>
  <c r="C356" i="1"/>
  <c r="G356" i="1" s="1"/>
  <c r="D355" i="1"/>
  <c r="C355" i="1"/>
  <c r="G355" i="1" s="1"/>
  <c r="D354" i="1"/>
  <c r="C354" i="1"/>
  <c r="D353" i="1"/>
  <c r="C353" i="1"/>
  <c r="G353" i="1" s="1"/>
  <c r="D352" i="1"/>
  <c r="C352" i="1"/>
  <c r="G352" i="1" s="1"/>
  <c r="D351" i="1"/>
  <c r="C351" i="1"/>
  <c r="D350" i="1"/>
  <c r="C350" i="1"/>
  <c r="G350" i="1" s="1"/>
  <c r="D349" i="1"/>
  <c r="C349" i="1"/>
  <c r="G349" i="1" s="1"/>
  <c r="D348" i="1"/>
  <c r="C348" i="1"/>
  <c r="G348" i="1" s="1"/>
  <c r="D347" i="1"/>
  <c r="C347" i="1"/>
  <c r="G347" i="1" s="1"/>
  <c r="D346" i="1"/>
  <c r="C346" i="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D307" i="1"/>
  <c r="C307" i="1"/>
  <c r="D306" i="1"/>
  <c r="C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2" i="1"/>
  <c r="C292" i="1"/>
  <c r="G292" i="1" s="1"/>
  <c r="D291" i="1"/>
  <c r="C291" i="1"/>
  <c r="D290" i="1"/>
  <c r="C290" i="1"/>
  <c r="D289" i="1"/>
  <c r="C289" i="1"/>
  <c r="G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C260" i="1"/>
  <c r="D258" i="1"/>
  <c r="C258" i="1"/>
  <c r="G258" i="1" s="1"/>
  <c r="D257" i="1"/>
  <c r="C257" i="1"/>
  <c r="G257" i="1" s="1"/>
  <c r="D256" i="1"/>
  <c r="C256" i="1"/>
  <c r="D255" i="1"/>
  <c r="C255" i="1"/>
  <c r="D254" i="1"/>
  <c r="C254" i="1"/>
  <c r="G254" i="1" s="1"/>
  <c r="D253" i="1"/>
  <c r="C253" i="1"/>
  <c r="G253" i="1" s="1"/>
  <c r="D252" i="1"/>
  <c r="C252" i="1"/>
  <c r="G252" i="1" s="1"/>
  <c r="D251" i="1"/>
  <c r="C251" i="1"/>
  <c r="G251" i="1" s="1"/>
  <c r="D250" i="1"/>
  <c r="C250" i="1"/>
  <c r="G250" i="1" s="1"/>
  <c r="D249" i="1"/>
  <c r="C249" i="1"/>
  <c r="G249" i="1" s="1"/>
  <c r="D247" i="1"/>
  <c r="C247" i="1"/>
  <c r="G247" i="1" s="1"/>
  <c r="D246" i="1"/>
  <c r="C246" i="1"/>
  <c r="G246" i="1" s="1"/>
  <c r="D245" i="1"/>
  <c r="C245" i="1"/>
  <c r="G245" i="1" s="1"/>
  <c r="D244" i="1"/>
  <c r="C244" i="1"/>
  <c r="G244" i="1" s="1"/>
  <c r="C243" i="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C224" i="1"/>
  <c r="D223" i="1"/>
  <c r="C223" i="1"/>
  <c r="G223" i="1" s="1"/>
  <c r="D222" i="1"/>
  <c r="C222" i="1"/>
  <c r="G222" i="1" s="1"/>
  <c r="D221" i="1"/>
  <c r="C221" i="1"/>
  <c r="G221" i="1" s="1"/>
  <c r="C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C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1" i="1"/>
  <c r="C191" i="1"/>
  <c r="G191" i="1" s="1"/>
  <c r="D190" i="1"/>
  <c r="C190" i="1"/>
  <c r="G190" i="1" s="1"/>
  <c r="D189" i="1"/>
  <c r="C189" i="1"/>
  <c r="G189" i="1" s="1"/>
  <c r="D188" i="1"/>
  <c r="C188" i="1"/>
  <c r="G188" i="1" s="1"/>
  <c r="D187" i="1"/>
  <c r="C187" i="1"/>
  <c r="G187" i="1" s="1"/>
  <c r="D186" i="1"/>
  <c r="C186" i="1"/>
  <c r="D185" i="1"/>
  <c r="C185" i="1"/>
  <c r="G185" i="1" s="1"/>
  <c r="D184" i="1"/>
  <c r="D183" i="1"/>
  <c r="C183" i="1"/>
  <c r="G183" i="1" s="1"/>
  <c r="D182" i="1"/>
  <c r="C182" i="1"/>
  <c r="D181" i="1"/>
  <c r="C181" i="1"/>
  <c r="D180" i="1"/>
  <c r="C180" i="1"/>
  <c r="D179" i="1"/>
  <c r="C179" i="1"/>
  <c r="D178" i="1"/>
  <c r="C178" i="1"/>
  <c r="D177" i="1"/>
  <c r="C177" i="1"/>
  <c r="D176" i="1"/>
  <c r="C176" i="1"/>
  <c r="D175" i="1"/>
  <c r="C175" i="1"/>
  <c r="D174" i="1"/>
  <c r="C174" i="1"/>
  <c r="D173" i="1"/>
  <c r="D172" i="1"/>
  <c r="C172" i="1"/>
  <c r="G172" i="1" s="1"/>
  <c r="D171" i="1"/>
  <c r="C171" i="1"/>
  <c r="G171" i="1" s="1"/>
  <c r="D170" i="1"/>
  <c r="C170" i="1"/>
  <c r="G170" i="1" s="1"/>
  <c r="D169" i="1"/>
  <c r="C169" i="1"/>
  <c r="G169" i="1" s="1"/>
  <c r="D168" i="1"/>
  <c r="C168" i="1"/>
  <c r="G168" i="1" s="1"/>
  <c r="D167" i="1"/>
  <c r="C167" i="1"/>
  <c r="G167" i="1" s="1"/>
  <c r="D166" i="1"/>
  <c r="C166" i="1"/>
  <c r="G166" i="1" s="1"/>
  <c r="C165" i="1"/>
  <c r="D164" i="1"/>
  <c r="C164" i="1"/>
  <c r="G164" i="1" s="1"/>
  <c r="D163" i="1"/>
  <c r="C163" i="1"/>
  <c r="G163" i="1" s="1"/>
  <c r="D162" i="1"/>
  <c r="C162" i="1"/>
  <c r="G162" i="1" s="1"/>
  <c r="D161" i="1"/>
  <c r="C161" i="1"/>
  <c r="G161" i="1" s="1"/>
  <c r="C160" i="1"/>
  <c r="D158" i="1"/>
  <c r="C158" i="1"/>
  <c r="D157" i="1"/>
  <c r="C157" i="1"/>
  <c r="D156" i="1"/>
  <c r="C156" i="1"/>
  <c r="G156" i="1" s="1"/>
  <c r="D155" i="1"/>
  <c r="C155" i="1"/>
  <c r="D154" i="1"/>
  <c r="C154" i="1"/>
  <c r="D153" i="1"/>
  <c r="C153" i="1"/>
  <c r="D152" i="1"/>
  <c r="C152" i="1"/>
  <c r="G152" i="1" s="1"/>
  <c r="D151" i="1"/>
  <c r="C151" i="1"/>
  <c r="G151" i="1" s="1"/>
  <c r="D150" i="1"/>
  <c r="C150" i="1"/>
  <c r="D149" i="1"/>
  <c r="C149" i="1"/>
  <c r="D148" i="1"/>
  <c r="C148" i="1"/>
  <c r="D146" i="1"/>
  <c r="C146" i="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D134" i="1"/>
  <c r="C134" i="1"/>
  <c r="G134" i="1" s="1"/>
  <c r="D133" i="1"/>
  <c r="C133" i="1"/>
  <c r="H133" i="1" s="1"/>
  <c r="D132" i="1"/>
  <c r="C132" i="1"/>
  <c r="H132" i="1" s="1"/>
  <c r="D131" i="1"/>
  <c r="C131" i="1"/>
  <c r="D130" i="1"/>
  <c r="D128" i="1"/>
  <c r="C128" i="1"/>
  <c r="H128" i="1" s="1"/>
  <c r="D127" i="1"/>
  <c r="C127" i="1"/>
  <c r="H127" i="1" s="1"/>
  <c r="D126" i="1"/>
  <c r="C126" i="1"/>
  <c r="D125" i="1"/>
  <c r="C125" i="1"/>
  <c r="D124" i="1"/>
  <c r="C124" i="1"/>
  <c r="D123" i="1"/>
  <c r="C123" i="1"/>
  <c r="D122" i="1"/>
  <c r="C122" i="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2" i="1"/>
  <c r="C72" i="1"/>
  <c r="H72" i="1" s="1"/>
  <c r="D71" i="1"/>
  <c r="C71" i="1"/>
  <c r="H71" i="1" s="1"/>
  <c r="D70" i="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C58" i="1"/>
  <c r="D57" i="1"/>
  <c r="C57" i="1"/>
  <c r="H57" i="1" s="1"/>
  <c r="D56" i="1"/>
  <c r="C56" i="1"/>
  <c r="H56" i="1" s="1"/>
  <c r="D55" i="1"/>
  <c r="C55" i="1"/>
  <c r="H55" i="1" s="1"/>
  <c r="D54" i="1"/>
  <c r="C54" i="1"/>
  <c r="H54" i="1" s="1"/>
  <c r="D53" i="1"/>
  <c r="C53" i="1"/>
  <c r="H53" i="1" s="1"/>
  <c r="D52" i="1"/>
  <c r="C52" i="1"/>
  <c r="H52" i="1" s="1"/>
  <c r="D51" i="1"/>
  <c r="C51" i="1"/>
  <c r="H51" i="1" s="1"/>
  <c r="C50" i="1"/>
  <c r="D49" i="1"/>
  <c r="C49" i="1"/>
  <c r="H49" i="1" s="1"/>
  <c r="D48" i="1"/>
  <c r="C48" i="1"/>
  <c r="H48" i="1" s="1"/>
  <c r="C47"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G11" i="1" s="1"/>
  <c r="D10" i="1"/>
  <c r="C10" i="1"/>
  <c r="G10" i="1" s="1"/>
  <c r="D9" i="1"/>
  <c r="C9" i="1"/>
  <c r="G9" i="1" s="1"/>
  <c r="D8" i="1"/>
  <c r="C8" i="1"/>
  <c r="G8" i="1" s="1"/>
  <c r="D7" i="1"/>
  <c r="C7" i="1"/>
  <c r="G7" i="1" s="1"/>
  <c r="D6" i="1"/>
  <c r="C6" i="1"/>
  <c r="G6" i="1" s="1"/>
  <c r="D5" i="1"/>
  <c r="C5" i="1"/>
  <c r="G5" i="1" s="1"/>
  <c r="D4" i="1"/>
  <c r="C4" i="1"/>
  <c r="G4" i="1" s="1"/>
  <c r="D3" i="1"/>
  <c r="C3" i="1"/>
  <c r="G3" i="1" s="1"/>
  <c r="G1578" i="1" l="1"/>
  <c r="H1533" i="1"/>
  <c r="D43" i="8"/>
  <c r="I35" i="3" s="1"/>
  <c r="I36" i="3"/>
  <c r="G1568" i="1"/>
  <c r="C1518" i="1"/>
  <c r="H1518" i="1" s="1"/>
  <c r="H1565" i="1"/>
  <c r="G1566" i="1"/>
  <c r="G1524" i="1"/>
  <c r="G1530" i="1"/>
  <c r="G1532" i="1"/>
  <c r="G1518" i="1"/>
  <c r="H1579" i="1"/>
  <c r="G1576" i="1"/>
  <c r="H1577" i="1"/>
  <c r="G1510" i="1"/>
  <c r="H1509" i="1"/>
  <c r="H1507" i="1"/>
  <c r="G1504" i="1"/>
  <c r="H1503" i="1"/>
  <c r="G1499" i="1"/>
  <c r="H1499" i="1"/>
  <c r="H1501" i="1"/>
  <c r="G1502" i="1"/>
  <c r="G1481" i="1"/>
  <c r="H1481" i="1"/>
  <c r="C1483" i="1"/>
  <c r="H1263" i="1"/>
  <c r="E273" i="9"/>
  <c r="B273" i="9" s="1"/>
  <c r="H1418" i="1"/>
  <c r="H1416" i="1"/>
  <c r="E114" i="6"/>
  <c r="E141" i="6" s="1"/>
  <c r="H1233" i="1"/>
  <c r="H1232" i="1"/>
  <c r="H1231" i="1"/>
  <c r="H1227" i="1"/>
  <c r="H1229" i="1"/>
  <c r="E245" i="5"/>
  <c r="D1222" i="1" s="1"/>
  <c r="F250" i="5"/>
  <c r="H1226" i="1"/>
  <c r="H1223" i="1"/>
  <c r="H1224" i="1"/>
  <c r="G647" i="1"/>
  <c r="E274" i="9"/>
  <c r="H1166" i="1"/>
  <c r="H1165" i="1"/>
  <c r="H1163" i="1"/>
  <c r="H1157" i="1"/>
  <c r="H1160" i="1"/>
  <c r="H1156" i="1"/>
  <c r="H1154" i="1"/>
  <c r="H1155" i="1"/>
  <c r="H1148" i="1"/>
  <c r="H1151" i="1"/>
  <c r="F164" i="5"/>
  <c r="H1141" i="1"/>
  <c r="H1138" i="1"/>
  <c r="H1137" i="1"/>
  <c r="H1136" i="1"/>
  <c r="E287" i="9"/>
  <c r="B287" i="9" s="1"/>
  <c r="H1112" i="1"/>
  <c r="H1113" i="1"/>
  <c r="H1119" i="1"/>
  <c r="F134" i="5"/>
  <c r="H1096" i="1"/>
  <c r="H1097" i="1"/>
  <c r="F118" i="5"/>
  <c r="G1064" i="1"/>
  <c r="G1056" i="1"/>
  <c r="G1054" i="1"/>
  <c r="G1041" i="1"/>
  <c r="G1045" i="1"/>
  <c r="F63" i="5"/>
  <c r="F56" i="5"/>
  <c r="G1033" i="1"/>
  <c r="G1007" i="1"/>
  <c r="E12" i="5"/>
  <c r="D990" i="1" s="1"/>
  <c r="F29" i="5"/>
  <c r="D997" i="1"/>
  <c r="F19" i="5"/>
  <c r="G1001" i="1"/>
  <c r="G999" i="1"/>
  <c r="D986" i="1"/>
  <c r="F8" i="5"/>
  <c r="F652" i="4"/>
  <c r="G641" i="1"/>
  <c r="G631" i="1"/>
  <c r="G411" i="1"/>
  <c r="G637" i="1"/>
  <c r="E644" i="4"/>
  <c r="D638" i="1" s="1"/>
  <c r="G288" i="1"/>
  <c r="D411" i="1"/>
  <c r="D412" i="1"/>
  <c r="G412" i="1" s="1"/>
  <c r="F643" i="4"/>
  <c r="D644" i="4"/>
  <c r="G715" i="1"/>
  <c r="G709" i="1"/>
  <c r="G703" i="1"/>
  <c r="G689" i="1"/>
  <c r="G669" i="1"/>
  <c r="G663" i="1"/>
  <c r="G291" i="1"/>
  <c r="G413" i="1"/>
  <c r="G290" i="1"/>
  <c r="F418" i="4"/>
  <c r="G386" i="1"/>
  <c r="G388" i="1"/>
  <c r="F391" i="4"/>
  <c r="G378" i="1"/>
  <c r="G379" i="1"/>
  <c r="F383" i="4"/>
  <c r="G371" i="1"/>
  <c r="G369" i="1"/>
  <c r="G368" i="1"/>
  <c r="G367" i="1"/>
  <c r="G366" i="1"/>
  <c r="G364" i="1"/>
  <c r="G365" i="1"/>
  <c r="F369" i="4"/>
  <c r="G358" i="1"/>
  <c r="G359" i="1"/>
  <c r="G361" i="1"/>
  <c r="F363" i="4"/>
  <c r="G346" i="1"/>
  <c r="G351" i="1"/>
  <c r="G354" i="1"/>
  <c r="D260" i="1"/>
  <c r="G260" i="1" s="1"/>
  <c r="F264" i="4"/>
  <c r="F252" i="4"/>
  <c r="G255" i="1"/>
  <c r="G256" i="1"/>
  <c r="F259" i="4"/>
  <c r="G243" i="1"/>
  <c r="F247" i="4"/>
  <c r="G220" i="1"/>
  <c r="F224" i="4"/>
  <c r="G224" i="1"/>
  <c r="G225" i="1"/>
  <c r="D206" i="1"/>
  <c r="F196" i="4"/>
  <c r="G206" i="1"/>
  <c r="G207" i="1"/>
  <c r="F210" i="4"/>
  <c r="G186" i="1"/>
  <c r="E163" i="4"/>
  <c r="D159" i="1" s="1"/>
  <c r="F188" i="4"/>
  <c r="F222" i="9"/>
  <c r="B222" i="9" s="1"/>
  <c r="G182" i="1"/>
  <c r="G181" i="1"/>
  <c r="G180" i="1"/>
  <c r="G179" i="1"/>
  <c r="G178" i="1"/>
  <c r="G177" i="1"/>
  <c r="G176" i="1"/>
  <c r="G175" i="1"/>
  <c r="G174" i="1"/>
  <c r="G165" i="1"/>
  <c r="F169" i="4"/>
  <c r="D160" i="1"/>
  <c r="G160" i="1" s="1"/>
  <c r="F164" i="4"/>
  <c r="G158" i="1"/>
  <c r="G155" i="1"/>
  <c r="G157" i="1"/>
  <c r="G154" i="1"/>
  <c r="F217" i="9"/>
  <c r="B217" i="9" s="1"/>
  <c r="G153" i="1"/>
  <c r="G148" i="1"/>
  <c r="G149" i="1"/>
  <c r="G150" i="1"/>
  <c r="G306" i="1"/>
  <c r="G307" i="1"/>
  <c r="G308" i="1"/>
  <c r="F311" i="4"/>
  <c r="G135" i="1"/>
  <c r="G146" i="1"/>
  <c r="H131" i="1"/>
  <c r="F134" i="4"/>
  <c r="H126" i="1"/>
  <c r="H124" i="1"/>
  <c r="H125" i="1"/>
  <c r="F128" i="4"/>
  <c r="H123" i="1"/>
  <c r="H120" i="1"/>
  <c r="H121" i="1"/>
  <c r="H122" i="1"/>
  <c r="F124" i="4"/>
  <c r="H102" i="1"/>
  <c r="H108" i="1"/>
  <c r="F106" i="4"/>
  <c r="F112" i="4"/>
  <c r="F77" i="4"/>
  <c r="H64" i="1"/>
  <c r="H65" i="1"/>
  <c r="H58" i="1"/>
  <c r="F62" i="4"/>
  <c r="H50" i="1"/>
  <c r="F54" i="4"/>
  <c r="H47" i="1"/>
  <c r="F50" i="4"/>
  <c r="E26" i="9"/>
  <c r="B26" i="9" s="1"/>
  <c r="H812" i="1"/>
  <c r="H716" i="1"/>
  <c r="H715" i="1"/>
  <c r="H713" i="1"/>
  <c r="H711" i="1"/>
  <c r="H709" i="1"/>
  <c r="H703" i="1"/>
  <c r="H689" i="1"/>
  <c r="H669" i="1"/>
  <c r="H663" i="1"/>
  <c r="H649" i="1"/>
  <c r="B274" i="9"/>
  <c r="E22" i="9"/>
  <c r="B22" i="9" s="1"/>
  <c r="H647" i="1"/>
  <c r="H644" i="1"/>
  <c r="H643" i="1"/>
  <c r="C645" i="1"/>
  <c r="G645" i="1" s="1"/>
  <c r="H645" i="1"/>
  <c r="H641" i="1"/>
  <c r="H631" i="1"/>
  <c r="H637" i="1"/>
  <c r="D263" i="4"/>
  <c r="F263" i="4" s="1"/>
  <c r="C259" i="1"/>
  <c r="G259" i="1" s="1"/>
  <c r="B226" i="9"/>
  <c r="C248" i="1"/>
  <c r="G248" i="1" s="1"/>
  <c r="C192" i="1"/>
  <c r="G192" i="1" s="1"/>
  <c r="C184" i="1"/>
  <c r="G184" i="1" s="1"/>
  <c r="B220" i="9"/>
  <c r="B218" i="9"/>
  <c r="E41" i="9"/>
  <c r="B41" i="9" s="1"/>
  <c r="C173" i="1"/>
  <c r="G173" i="1" s="1"/>
  <c r="D163" i="4"/>
  <c r="D151" i="4" s="1"/>
  <c r="C130" i="1"/>
  <c r="H130" i="1" s="1"/>
  <c r="D133" i="4"/>
  <c r="C73" i="1"/>
  <c r="H73" i="1" s="1"/>
  <c r="C46" i="1"/>
  <c r="H46" i="1" s="1"/>
  <c r="C70" i="1"/>
  <c r="H70" i="1" s="1"/>
  <c r="F216" i="9"/>
  <c r="B216" i="9" s="1"/>
  <c r="H1054" i="1"/>
  <c r="D245" i="5"/>
  <c r="D237" i="5" s="1"/>
  <c r="E281" i="9"/>
  <c r="B281" i="9" s="1"/>
  <c r="E290" i="9"/>
  <c r="B290" i="9" s="1"/>
  <c r="E288" i="9"/>
  <c r="B288" i="9" s="1"/>
  <c r="H1064" i="1"/>
  <c r="H1056" i="1"/>
  <c r="H1060" i="1"/>
  <c r="H1048" i="1"/>
  <c r="H1047" i="1"/>
  <c r="H1050" i="1"/>
  <c r="H1041" i="1"/>
  <c r="H1045" i="1"/>
  <c r="H1034" i="1"/>
  <c r="H1033" i="1"/>
  <c r="H1030" i="1"/>
  <c r="H1026" i="1"/>
  <c r="H1023" i="1"/>
  <c r="H1025" i="1"/>
  <c r="H1017" i="1"/>
  <c r="C1013" i="1"/>
  <c r="H1014" i="1"/>
  <c r="H1007" i="1"/>
  <c r="H1006" i="1"/>
  <c r="H1004" i="1"/>
  <c r="H1002" i="1"/>
  <c r="H1001" i="1"/>
  <c r="H999" i="1"/>
  <c r="C997" i="1"/>
  <c r="H998" i="1"/>
  <c r="D12" i="5"/>
  <c r="C990" i="1" s="1"/>
  <c r="H990" i="1" s="1"/>
  <c r="H995" i="1"/>
  <c r="H993" i="1"/>
  <c r="C991" i="1"/>
  <c r="H992" i="1"/>
  <c r="H989" i="1"/>
  <c r="H987" i="1"/>
  <c r="H986" i="1"/>
  <c r="H1454" i="1"/>
  <c r="C1436" i="1"/>
  <c r="H1436" i="1" s="1"/>
  <c r="H1453" i="1"/>
  <c r="H29" i="3"/>
  <c r="F214" i="9"/>
  <c r="B214" i="9" s="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H3" i="1"/>
  <c r="H4" i="1"/>
  <c r="H5" i="1"/>
  <c r="H6" i="1"/>
  <c r="H7" i="1"/>
  <c r="H8" i="1"/>
  <c r="H9" i="1"/>
  <c r="H10" i="1"/>
  <c r="H11" i="1"/>
  <c r="H134" i="1"/>
  <c r="H135" i="1"/>
  <c r="H136" i="1"/>
  <c r="H137" i="1"/>
  <c r="H138" i="1"/>
  <c r="H139" i="1"/>
  <c r="H140" i="1"/>
  <c r="H141" i="1"/>
  <c r="H142" i="1"/>
  <c r="H143" i="1"/>
  <c r="H144" i="1"/>
  <c r="H145" i="1"/>
  <c r="H146" i="1"/>
  <c r="H148" i="1"/>
  <c r="H149" i="1"/>
  <c r="H150" i="1"/>
  <c r="H151" i="1"/>
  <c r="H152" i="1"/>
  <c r="H153" i="1"/>
  <c r="H154" i="1"/>
  <c r="H155" i="1"/>
  <c r="H156" i="1"/>
  <c r="H157" i="1"/>
  <c r="H158" i="1"/>
  <c r="H161" i="1"/>
  <c r="H162" i="1"/>
  <c r="H163" i="1"/>
  <c r="H164" i="1"/>
  <c r="H165" i="1"/>
  <c r="H166" i="1"/>
  <c r="H167" i="1"/>
  <c r="H168" i="1"/>
  <c r="H169" i="1"/>
  <c r="H170" i="1"/>
  <c r="H171" i="1"/>
  <c r="H172"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1096" i="1"/>
  <c r="G1104" i="1"/>
  <c r="G1112" i="1"/>
  <c r="G1120" i="1"/>
  <c r="G1128" i="1"/>
  <c r="G1136" i="1"/>
  <c r="G1144" i="1"/>
  <c r="G1158" i="1"/>
  <c r="G1166" i="1"/>
  <c r="G1174" i="1"/>
  <c r="G1182" i="1"/>
  <c r="G1190" i="1"/>
  <c r="G1198" i="1"/>
  <c r="G1206" i="1"/>
  <c r="G1230" i="1"/>
  <c r="G1238" i="1"/>
  <c r="G1246" i="1"/>
  <c r="G1254" i="1"/>
  <c r="G1262" i="1"/>
  <c r="G1270" i="1"/>
  <c r="G1278" i="1"/>
  <c r="G1286" i="1"/>
  <c r="G1311" i="1"/>
  <c r="G1327" i="1"/>
  <c r="G1343" i="1"/>
  <c r="G1359" i="1"/>
  <c r="H1375" i="1"/>
  <c r="G1375" i="1"/>
  <c r="H482" i="1"/>
  <c r="G1100" i="1"/>
  <c r="G1108" i="1"/>
  <c r="G1116" i="1"/>
  <c r="G1132" i="1"/>
  <c r="G1140" i="1"/>
  <c r="G1148" i="1"/>
  <c r="G1154" i="1"/>
  <c r="G1162" i="1"/>
  <c r="G1170" i="1"/>
  <c r="G1178" i="1"/>
  <c r="G1186" i="1"/>
  <c r="G1194" i="1"/>
  <c r="G1202" i="1"/>
  <c r="G1210" i="1"/>
  <c r="G1218" i="1"/>
  <c r="G1226" i="1"/>
  <c r="G1234" i="1"/>
  <c r="G1242" i="1"/>
  <c r="G1250" i="1"/>
  <c r="G1258" i="1"/>
  <c r="G1266" i="1"/>
  <c r="G1274" i="1"/>
  <c r="G1282" i="1"/>
  <c r="G1294" i="1"/>
  <c r="G1303" i="1"/>
  <c r="G1319" i="1"/>
  <c r="G1335" i="1"/>
  <c r="G1351" i="1"/>
  <c r="G1367" i="1"/>
  <c r="G572" i="1"/>
  <c r="H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4" i="1"/>
  <c r="G1098" i="1"/>
  <c r="G1102" i="1"/>
  <c r="G1106" i="1"/>
  <c r="G1110" i="1"/>
  <c r="G1114" i="1"/>
  <c r="G1118" i="1"/>
  <c r="G1122" i="1"/>
  <c r="G1126" i="1"/>
  <c r="G1130" i="1"/>
  <c r="G1134" i="1"/>
  <c r="G1138" i="1"/>
  <c r="G1142" i="1"/>
  <c r="G1146" i="1"/>
  <c r="G1150"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90" i="1"/>
  <c r="G1298" i="1"/>
  <c r="G1307" i="1"/>
  <c r="G1315" i="1"/>
  <c r="G1323" i="1"/>
  <c r="G1331" i="1"/>
  <c r="G1339" i="1"/>
  <c r="G1347" i="1"/>
  <c r="G1355" i="1"/>
  <c r="G1363" i="1"/>
  <c r="G1371" i="1"/>
  <c r="G1379" i="1"/>
  <c r="G1387" i="1"/>
  <c r="G1395" i="1"/>
  <c r="G1403" i="1"/>
  <c r="G1411" i="1"/>
  <c r="G1419" i="1"/>
  <c r="G1427" i="1"/>
  <c r="H1447" i="1"/>
  <c r="J1447" i="1"/>
  <c r="H1451" i="1"/>
  <c r="J1451" i="1"/>
  <c r="H1458" i="1"/>
  <c r="J1458" i="1"/>
  <c r="H1476" i="1"/>
  <c r="J1476" i="1"/>
  <c r="G1383" i="1"/>
  <c r="G1391" i="1"/>
  <c r="G1399" i="1"/>
  <c r="G1407" i="1"/>
  <c r="G1415" i="1"/>
  <c r="G1423" i="1"/>
  <c r="G1431" i="1"/>
  <c r="G1438" i="1"/>
  <c r="H1449" i="1"/>
  <c r="J1449" i="1"/>
  <c r="H1456" i="1"/>
  <c r="J1456" i="1"/>
  <c r="H1460" i="1"/>
  <c r="J1460" i="1"/>
  <c r="H1478" i="1"/>
  <c r="J1478" i="1"/>
  <c r="H1093"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8" i="1"/>
  <c r="G1292" i="1"/>
  <c r="G1296"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6" i="1"/>
  <c r="G1287" i="1"/>
  <c r="G1289" i="1"/>
  <c r="G1291" i="1"/>
  <c r="G1293" i="1"/>
  <c r="G1295" i="1"/>
  <c r="G1297"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I1479" i="1" s="1"/>
  <c r="H20" i="9"/>
  <c r="G20" i="9"/>
  <c r="F152" i="4"/>
  <c r="F299" i="4"/>
  <c r="D298" i="4"/>
  <c r="F420" i="4"/>
  <c r="D635" i="4"/>
  <c r="D636" i="4"/>
  <c r="F528" i="4"/>
  <c r="E636" i="4"/>
  <c r="D630" i="1" s="1"/>
  <c r="I24" i="3"/>
  <c r="D1299" i="1"/>
  <c r="G1299" i="1" s="1"/>
  <c r="H1480" i="1"/>
  <c r="D6" i="4"/>
  <c r="E6" i="4"/>
  <c r="E151" i="4"/>
  <c r="E298" i="4"/>
  <c r="F351" i="4"/>
  <c r="D350" i="4"/>
  <c r="G289" i="9"/>
  <c r="E289" i="9" s="1"/>
  <c r="B289" i="9" s="1"/>
  <c r="F177" i="5"/>
  <c r="D176" i="5"/>
  <c r="F7" i="4"/>
  <c r="F45" i="4"/>
  <c r="F51" i="4"/>
  <c r="F83" i="4"/>
  <c r="F107" i="4"/>
  <c r="F125" i="4"/>
  <c r="F153" i="4"/>
  <c r="F197" i="4"/>
  <c r="F225" i="4"/>
  <c r="F253" i="4"/>
  <c r="F300" i="4"/>
  <c r="F312" i="4"/>
  <c r="F352" i="4"/>
  <c r="F364" i="4"/>
  <c r="F416" i="4"/>
  <c r="F421" i="4"/>
  <c r="F473" i="4"/>
  <c r="F485" i="4"/>
  <c r="F529" i="4"/>
  <c r="F581" i="4"/>
  <c r="F603" i="4"/>
  <c r="F13" i="5"/>
  <c r="F69" i="5"/>
  <c r="F79" i="5"/>
  <c r="F119" i="5"/>
  <c r="F135" i="5"/>
  <c r="F149" i="5"/>
  <c r="F180" i="5"/>
  <c r="E291" i="9"/>
  <c r="B291" i="9" s="1"/>
  <c r="F190" i="5"/>
  <c r="E292" i="9"/>
  <c r="B292" i="9" s="1"/>
  <c r="F206" i="5"/>
  <c r="F238" i="5"/>
  <c r="F259" i="5"/>
  <c r="D141" i="6"/>
  <c r="F5" i="6"/>
  <c r="F6" i="6"/>
  <c r="G165" i="9"/>
  <c r="H24" i="3"/>
  <c r="F417" i="4"/>
  <c r="E87" i="5"/>
  <c r="D1065" i="1" s="1"/>
  <c r="H1065" i="1" s="1"/>
  <c r="E286" i="9"/>
  <c r="B286" i="9" s="1"/>
  <c r="F88" i="5"/>
  <c r="D146" i="5"/>
  <c r="E176" i="5"/>
  <c r="D42" i="8"/>
  <c r="G294" i="9" s="1"/>
  <c r="E294" i="9" s="1"/>
  <c r="F36" i="6"/>
  <c r="F90" i="6"/>
  <c r="F130" i="6"/>
  <c r="B297" i="9"/>
  <c r="E296" i="9"/>
  <c r="I10" i="3" s="1"/>
  <c r="G160" i="9"/>
  <c r="E160" i="9" s="1"/>
  <c r="B160" i="9" s="1"/>
  <c r="G161" i="9"/>
  <c r="E161" i="9" s="1"/>
  <c r="B161" i="9" s="1"/>
  <c r="G162" i="9"/>
  <c r="E162" i="9" s="1"/>
  <c r="B162" i="9" s="1"/>
  <c r="G163" i="9"/>
  <c r="E163" i="9" s="1"/>
  <c r="B163" i="9" s="1"/>
  <c r="G164" i="9"/>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H164" i="9"/>
  <c r="G1483" i="1" l="1"/>
  <c r="H1483" i="1"/>
  <c r="G299" i="9"/>
  <c r="E299" i="9" s="1"/>
  <c r="E298" i="9" s="1"/>
  <c r="D1408" i="1"/>
  <c r="I27" i="3"/>
  <c r="E237" i="5"/>
  <c r="I23" i="3" s="1"/>
  <c r="E7" i="5"/>
  <c r="D985" i="1" s="1"/>
  <c r="F644" i="4"/>
  <c r="C638" i="1"/>
  <c r="H260" i="1"/>
  <c r="H160" i="1"/>
  <c r="H259" i="1"/>
  <c r="H248" i="1"/>
  <c r="H173" i="1"/>
  <c r="F163" i="4"/>
  <c r="C159" i="1"/>
  <c r="F133" i="4"/>
  <c r="C129" i="1"/>
  <c r="G70" i="1"/>
  <c r="C1214" i="1"/>
  <c r="H23" i="3"/>
  <c r="F245" i="5"/>
  <c r="C1222" i="1"/>
  <c r="G1013" i="1"/>
  <c r="H1013" i="1"/>
  <c r="F12" i="5"/>
  <c r="G990" i="1"/>
  <c r="G997" i="1"/>
  <c r="H997" i="1"/>
  <c r="D7" i="5"/>
  <c r="H20" i="3" s="1"/>
  <c r="G991" i="1"/>
  <c r="H991" i="1"/>
  <c r="B299" i="9"/>
  <c r="D408" i="4"/>
  <c r="F350" i="4"/>
  <c r="C345" i="1"/>
  <c r="E407" i="4"/>
  <c r="D402" i="1" s="1"/>
  <c r="D293" i="1"/>
  <c r="I28" i="3"/>
  <c r="D1435" i="1"/>
  <c r="F635" i="4"/>
  <c r="C629" i="1"/>
  <c r="E408" i="4"/>
  <c r="D403" i="1" s="1"/>
  <c r="H1299" i="1"/>
  <c r="B294" i="9"/>
  <c r="F146" i="5"/>
  <c r="C1124" i="1"/>
  <c r="E165" i="9"/>
  <c r="B165" i="9" s="1"/>
  <c r="E412" i="4"/>
  <c r="I16" i="3"/>
  <c r="D2" i="1"/>
  <c r="D68" i="5"/>
  <c r="D6" i="5" s="1"/>
  <c r="F212" i="9"/>
  <c r="B212" i="9" s="1"/>
  <c r="E164" i="9"/>
  <c r="B164" i="9" s="1"/>
  <c r="K1432" i="9"/>
  <c r="G295" i="9"/>
  <c r="E295" i="9" s="1"/>
  <c r="B295" i="9" s="1"/>
  <c r="I34" i="3"/>
  <c r="C1517" i="1"/>
  <c r="I22" i="3"/>
  <c r="D1153" i="1"/>
  <c r="F141" i="6"/>
  <c r="H28" i="3"/>
  <c r="C1435" i="1"/>
  <c r="D175" i="5"/>
  <c r="H22" i="3"/>
  <c r="F176" i="5"/>
  <c r="C1153" i="1"/>
  <c r="E289" i="4"/>
  <c r="I17" i="3"/>
  <c r="D147" i="1"/>
  <c r="F6" i="4"/>
  <c r="H16" i="3"/>
  <c r="D412" i="4"/>
  <c r="C2" i="1"/>
  <c r="E68" i="5"/>
  <c r="F636" i="4"/>
  <c r="C630" i="1"/>
  <c r="D407" i="4"/>
  <c r="F298" i="4"/>
  <c r="C293" i="1"/>
  <c r="H17" i="3"/>
  <c r="D289" i="4"/>
  <c r="F151" i="4"/>
  <c r="C147" i="1"/>
  <c r="E20" i="9"/>
  <c r="H9" i="3"/>
  <c r="I1444" i="1"/>
  <c r="I1442" i="1"/>
  <c r="I1440" i="1"/>
  <c r="G1065" i="1"/>
  <c r="H1408" i="1" l="1"/>
  <c r="G1408" i="1"/>
  <c r="D1214" i="1"/>
  <c r="E175" i="5"/>
  <c r="D1152" i="1" s="1"/>
  <c r="F237" i="5"/>
  <c r="I20" i="3"/>
  <c r="H638" i="1"/>
  <c r="G638" i="1"/>
  <c r="G159" i="1"/>
  <c r="H159" i="1"/>
  <c r="H129" i="1"/>
  <c r="G129" i="1"/>
  <c r="H1214" i="1"/>
  <c r="G1214" i="1"/>
  <c r="H1222" i="1"/>
  <c r="G1222" i="1"/>
  <c r="F7" i="5"/>
  <c r="C985" i="1"/>
  <c r="H985" i="1" s="1"/>
  <c r="G147" i="1"/>
  <c r="H147" i="1"/>
  <c r="D413" i="4"/>
  <c r="D291" i="4"/>
  <c r="F289" i="4"/>
  <c r="C285" i="1"/>
  <c r="G293" i="1"/>
  <c r="H293" i="1"/>
  <c r="F407" i="4"/>
  <c r="C402" i="1"/>
  <c r="G276" i="9"/>
  <c r="C984" i="1"/>
  <c r="G2" i="1"/>
  <c r="H2" i="1"/>
  <c r="D290" i="4"/>
  <c r="H1153" i="1"/>
  <c r="G1153" i="1"/>
  <c r="H1435" i="1"/>
  <c r="G1435" i="1"/>
  <c r="E639" i="4"/>
  <c r="D407" i="1"/>
  <c r="H1124" i="1"/>
  <c r="G1124" i="1"/>
  <c r="E293" i="9"/>
  <c r="B20" i="9"/>
  <c r="E19" i="9"/>
  <c r="G630" i="1"/>
  <c r="H630" i="1"/>
  <c r="G985" i="1"/>
  <c r="I21" i="3"/>
  <c r="D1046" i="1"/>
  <c r="E6" i="5"/>
  <c r="F6" i="5" s="1"/>
  <c r="D639" i="4"/>
  <c r="D414" i="4"/>
  <c r="F412" i="4"/>
  <c r="C407" i="1"/>
  <c r="E291" i="4"/>
  <c r="D287" i="1" s="1"/>
  <c r="E413" i="4"/>
  <c r="E414" i="4" s="1"/>
  <c r="D409" i="1" s="1"/>
  <c r="D285" i="1"/>
  <c r="F175" i="5"/>
  <c r="C1152" i="1"/>
  <c r="E290" i="4"/>
  <c r="D286" i="1" s="1"/>
  <c r="G629" i="1"/>
  <c r="H629" i="1"/>
  <c r="G345" i="1"/>
  <c r="H345" i="1"/>
  <c r="F408" i="4"/>
  <c r="C403" i="1"/>
  <c r="K3" i="9"/>
  <c r="I9" i="3"/>
  <c r="G1517" i="1"/>
  <c r="H1517" i="1"/>
  <c r="H11" i="3"/>
  <c r="F68" i="5"/>
  <c r="H21" i="3"/>
  <c r="C1046" i="1"/>
  <c r="G1046" i="1" l="1"/>
  <c r="H1046" i="1"/>
  <c r="N3" i="9"/>
  <c r="I11" i="3"/>
  <c r="H1152" i="1"/>
  <c r="G1152" i="1"/>
  <c r="F639" i="4"/>
  <c r="C633" i="1"/>
  <c r="F290" i="4"/>
  <c r="C286" i="1"/>
  <c r="G402" i="1"/>
  <c r="H402" i="1"/>
  <c r="G285" i="1"/>
  <c r="H285" i="1"/>
  <c r="F291" i="4"/>
  <c r="C287" i="1"/>
  <c r="G403" i="1"/>
  <c r="H403" i="1"/>
  <c r="E640" i="4"/>
  <c r="E641" i="4" s="1"/>
  <c r="E415" i="4"/>
  <c r="D410" i="1" s="1"/>
  <c r="D408" i="1"/>
  <c r="G407" i="1"/>
  <c r="H407" i="1"/>
  <c r="F414" i="4"/>
  <c r="C409" i="1"/>
  <c r="H276" i="9"/>
  <c r="E276" i="9" s="1"/>
  <c r="D984" i="1"/>
  <c r="G984" i="1" s="1"/>
  <c r="D633" i="1"/>
  <c r="G282" i="9"/>
  <c r="E282" i="9" s="1"/>
  <c r="B282" i="9" s="1"/>
  <c r="D640" i="4"/>
  <c r="D641" i="4" s="1"/>
  <c r="D415" i="4"/>
  <c r="F413" i="4"/>
  <c r="C408" i="1"/>
  <c r="B276" i="9" l="1"/>
  <c r="E275" i="9"/>
  <c r="F641" i="4"/>
  <c r="C635" i="1"/>
  <c r="D635" i="1"/>
  <c r="G408" i="1"/>
  <c r="H408" i="1"/>
  <c r="F415" i="4"/>
  <c r="C410" i="1"/>
  <c r="G287" i="1"/>
  <c r="H287" i="1"/>
  <c r="H8" i="3"/>
  <c r="G286" i="1"/>
  <c r="H286" i="1"/>
  <c r="G633" i="1"/>
  <c r="H633" i="1"/>
  <c r="D642" i="4"/>
  <c r="F640" i="4"/>
  <c r="C634" i="1"/>
  <c r="G409" i="1"/>
  <c r="H409" i="1"/>
  <c r="E642" i="4"/>
  <c r="E645" i="4" s="1"/>
  <c r="D634" i="1"/>
  <c r="H984" i="1"/>
  <c r="I18" i="3" l="1"/>
  <c r="D639" i="1"/>
  <c r="M3" i="9"/>
  <c r="I8" i="3"/>
  <c r="E646" i="4"/>
  <c r="D636" i="1"/>
  <c r="G634" i="1"/>
  <c r="H634" i="1"/>
  <c r="D646" i="4"/>
  <c r="F642" i="4"/>
  <c r="C636" i="1"/>
  <c r="G410" i="1"/>
  <c r="H410" i="1"/>
  <c r="G635" i="1"/>
  <c r="H635" i="1"/>
  <c r="D645" i="4"/>
  <c r="H18" i="3" l="1"/>
  <c r="F645" i="4"/>
  <c r="C639" i="1"/>
  <c r="G636" i="1"/>
  <c r="H636" i="1"/>
  <c r="F646" i="4"/>
  <c r="H19" i="3"/>
  <c r="C640" i="1"/>
  <c r="I19" i="3"/>
  <c r="D640" i="1"/>
  <c r="H7" i="3" l="1"/>
  <c r="J3" i="9" s="1"/>
  <c r="G640" i="1"/>
  <c r="H640" i="1"/>
  <c r="G639" i="1"/>
  <c r="H639" i="1"/>
  <c r="I7" i="3" l="1"/>
  <c r="M272" i="9"/>
  <c r="L272" i="9"/>
  <c r="G18" i="9"/>
  <c r="H18" i="9"/>
  <c r="I5" i="9"/>
  <c r="J6" i="9"/>
  <c r="K7" i="9"/>
  <c r="I9" i="9"/>
  <c r="J10" i="9"/>
  <c r="K11" i="9"/>
  <c r="I13" i="9"/>
  <c r="G15" i="9"/>
  <c r="H16" i="9"/>
  <c r="H17" i="9"/>
  <c r="J5" i="9"/>
  <c r="K6" i="9"/>
  <c r="I8" i="9"/>
  <c r="J9" i="9"/>
  <c r="K10" i="9"/>
  <c r="I12" i="9"/>
  <c r="J13" i="9"/>
  <c r="M15" i="9"/>
  <c r="L16" i="9"/>
  <c r="J8" i="9"/>
  <c r="J12" i="9"/>
  <c r="L15" i="9"/>
  <c r="F15" i="9" s="1"/>
  <c r="M16" i="9"/>
  <c r="I6" i="9"/>
  <c r="E6" i="9" s="1"/>
  <c r="B6" i="9" s="1"/>
  <c r="J7" i="9"/>
  <c r="K8" i="9"/>
  <c r="I17" i="9"/>
  <c r="K5" i="9"/>
  <c r="I7" i="9"/>
  <c r="E7" i="9" s="1"/>
  <c r="B7" i="9" s="1"/>
  <c r="K9" i="9"/>
  <c r="I11" i="9"/>
  <c r="K13" i="9"/>
  <c r="J17" i="9"/>
  <c r="J11" i="9"/>
  <c r="K12" i="9"/>
  <c r="H15" i="9"/>
  <c r="G16" i="9"/>
  <c r="E16" i="9" s="1"/>
  <c r="G17" i="9"/>
  <c r="F272" i="9" l="1"/>
  <c r="B272" i="9" s="1"/>
  <c r="E18" i="9"/>
  <c r="B18" i="9" s="1"/>
  <c r="E11" i="9"/>
  <c r="B11" i="9" s="1"/>
  <c r="E17" i="9"/>
  <c r="B17" i="9" s="1"/>
  <c r="E12" i="9"/>
  <c r="B12" i="9" s="1"/>
  <c r="E15" i="9"/>
  <c r="E9" i="9"/>
  <c r="B9" i="9" s="1"/>
  <c r="F16" i="9"/>
  <c r="F14" i="9" s="1"/>
  <c r="E8" i="9"/>
  <c r="B8" i="9" s="1"/>
  <c r="E13" i="9"/>
  <c r="B13" i="9" s="1"/>
  <c r="E10" i="9"/>
  <c r="B10" i="9" s="1"/>
  <c r="E5" i="9"/>
  <c r="F19" i="9" l="1"/>
  <c r="F3" i="9" s="1"/>
  <c r="B5" i="9"/>
  <c r="E4" i="9"/>
  <c r="B16"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<sst xmlns="http://schemas.openxmlformats.org/spreadsheetml/2006/main" count="4313" uniqueCount="3393">
  <si>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</si>
  <si>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</si>
  <si>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</si>
  <si>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</si>
  <si>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</si>
  <si>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</si>
  <si>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</si>
  <si>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</si>
  <si>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</si>
  <si>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</si>
  <si>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</si>
  <si>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</si>
  <si>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</si>
  <si>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</si>
  <si>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</si>
  <si>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</si>
  <si>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</si>
  <si>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</si>
  <si>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</si>
  <si>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</si>
  <si>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</si>
  <si>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</si>
  <si>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</si>
  <si>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</si>
  <si>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</si>
  <si>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</si>
  <si>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</si>
  <si>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</si>
  <si>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</si>
  <si>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</si>
  <si>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</si>
  <si>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FAKULTET STROJARSTVA I BRODOGRADNJE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</si>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</sst>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165064255</v>
      </c>
      <c r="D2" s="6">
        <f>'PR-RAS'!E6</f>
        <v>158445294.84</v>
      </c>
      <c r="E2" s="6">
        <v>0</v>
      </c>
      <c r="F2" s="6">
        <v>0</v>
      </c>
      <c r="G2" s="7">
        <f t="shared" ref="G2:G264" si="0">(B2/1000)*(C2*1+D2*2)</f>
        <v>481954.84468000004</v>
      </c>
      <c r="H2" s="7">
        <f t="shared" ref="H2:H264" si="1">ABS(C2-ROUND(C2,0))+ABS(D2-ROUND(D2,0))</f>
        <v>0.15999999642372131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51881715</v>
      </c>
      <c r="D46" s="1">
        <f>'PR-RAS'!E50</f>
        <v>45467119.219999999</v>
      </c>
      <c r="E46" s="1">
        <v>0</v>
      </c>
      <c r="F46" s="1">
        <v>0</v>
      </c>
      <c r="G46" s="2">
        <f t="shared" si="0"/>
        <v>6426717.9047999997</v>
      </c>
      <c r="H46" s="2">
        <f t="shared" si="1"/>
        <v>0.2199999988079071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30714.49</v>
      </c>
      <c r="E47" s="1">
        <v>0</v>
      </c>
      <c r="F47" s="1">
        <v>0</v>
      </c>
      <c r="G47" s="2">
        <f t="shared" si="0"/>
        <v>2825.73308</v>
      </c>
      <c r="H47" s="2">
        <f t="shared" si="1"/>
        <v>0.49000000000160071</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30714.49</v>
      </c>
      <c r="E48" s="1">
        <v>0</v>
      </c>
      <c r="F48" s="1">
        <v>0</v>
      </c>
      <c r="G48" s="2">
        <f t="shared" si="0"/>
        <v>2887.1620600000001</v>
      </c>
      <c r="H48" s="2">
        <f t="shared" si="1"/>
        <v>0.49000000000160071</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46342205</v>
      </c>
      <c r="D50" s="1">
        <f>'PR-RAS'!E54</f>
        <v>29722733.859999999</v>
      </c>
      <c r="E50" s="1">
        <v>0</v>
      </c>
      <c r="F50" s="1">
        <v>0</v>
      </c>
      <c r="G50" s="2">
        <f t="shared" si="0"/>
        <v>5183595.9632799998</v>
      </c>
      <c r="H50" s="2">
        <f t="shared" si="1"/>
        <v>0.14000000059604645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122474</v>
      </c>
      <c r="D51" s="1">
        <f>'PR-RAS'!E55</f>
        <v>7516.9</v>
      </c>
      <c r="E51" s="1">
        <v>0</v>
      </c>
      <c r="F51" s="1">
        <v>0</v>
      </c>
      <c r="G51" s="2">
        <f t="shared" si="0"/>
        <v>6875.3899999999994</v>
      </c>
      <c r="H51" s="2">
        <f t="shared" si="1"/>
        <v>0.1000000000003638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18247144</v>
      </c>
      <c r="D53" s="1">
        <f>'PR-RAS'!E57</f>
        <v>17046480.039999999</v>
      </c>
      <c r="E53" s="1">
        <v>0</v>
      </c>
      <c r="F53" s="1">
        <v>0</v>
      </c>
      <c r="G53" s="2">
        <f t="shared" si="0"/>
        <v>2721685.4121599998</v>
      </c>
      <c r="H53" s="2">
        <f t="shared" si="1"/>
        <v>3.9999999105930328E-2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27972587</v>
      </c>
      <c r="D54" s="1">
        <f>'PR-RAS'!E58</f>
        <v>12668736.92</v>
      </c>
      <c r="E54" s="1">
        <v>0</v>
      </c>
      <c r="F54" s="1">
        <v>0</v>
      </c>
      <c r="G54" s="2">
        <f t="shared" si="0"/>
        <v>2825433.2245200002</v>
      </c>
      <c r="H54" s="2">
        <f t="shared" si="1"/>
        <v>8.0000000074505806E-2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283454</v>
      </c>
      <c r="D58" s="1">
        <f>'PR-RAS'!E62</f>
        <v>284636.96000000002</v>
      </c>
      <c r="E58" s="1">
        <v>0</v>
      </c>
      <c r="F58" s="1">
        <v>0</v>
      </c>
      <c r="G58" s="2">
        <f t="shared" si="0"/>
        <v>48605.491440000005</v>
      </c>
      <c r="H58" s="2">
        <f t="shared" si="1"/>
        <v>3.9999999979045242E-2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283454</v>
      </c>
      <c r="D59" s="1">
        <f>'PR-RAS'!E63</f>
        <v>284636.96000000002</v>
      </c>
      <c r="E59" s="1">
        <v>0</v>
      </c>
      <c r="F59" s="1">
        <v>0</v>
      </c>
      <c r="G59" s="2">
        <f t="shared" si="0"/>
        <v>49458.219360000003</v>
      </c>
      <c r="H59" s="2">
        <f t="shared" si="1"/>
        <v>3.9999999979045242E-2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35273</v>
      </c>
      <c r="D64" s="1">
        <f>'PR-RAS'!E68</f>
        <v>84983.08</v>
      </c>
      <c r="E64" s="1">
        <v>0</v>
      </c>
      <c r="F64" s="1">
        <v>0</v>
      </c>
      <c r="G64" s="2">
        <f t="shared" si="0"/>
        <v>12930.067080000001</v>
      </c>
      <c r="H64" s="2">
        <f t="shared" si="1"/>
        <v>8.000000000174623E-2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84983.08</v>
      </c>
      <c r="E65" s="1">
        <v>0</v>
      </c>
      <c r="F65" s="1">
        <v>0</v>
      </c>
      <c r="G65" s="2">
        <f t="shared" si="0"/>
        <v>10877.83424</v>
      </c>
      <c r="H65" s="2">
        <f t="shared" si="1"/>
        <v>8.000000000174623E-2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35273</v>
      </c>
      <c r="D66" s="1">
        <f>'PR-RAS'!E70</f>
        <v>0</v>
      </c>
      <c r="E66" s="1">
        <v>0</v>
      </c>
      <c r="F66" s="1">
        <v>0</v>
      </c>
      <c r="G66" s="2">
        <f t="shared" si="0"/>
        <v>2292.7449999999999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582374</v>
      </c>
      <c r="D70" s="1">
        <f>'PR-RAS'!E74</f>
        <v>1232234.3700000001</v>
      </c>
      <c r="E70" s="1">
        <v>0</v>
      </c>
      <c r="F70" s="1">
        <v>0</v>
      </c>
      <c r="G70" s="2">
        <f t="shared" si="0"/>
        <v>210232.14906000003</v>
      </c>
      <c r="H70" s="2">
        <f t="shared" si="1"/>
        <v>0.37000000011175871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582374</v>
      </c>
      <c r="D71" s="1">
        <f>'PR-RAS'!E75</f>
        <v>1232234.3700000001</v>
      </c>
      <c r="E71" s="1">
        <v>0</v>
      </c>
      <c r="F71" s="1">
        <v>0</v>
      </c>
      <c r="G71" s="2">
        <f t="shared" si="0"/>
        <v>213278.99180000005</v>
      </c>
      <c r="H71" s="2">
        <f t="shared" si="1"/>
        <v>0.37000000011175871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4638409</v>
      </c>
      <c r="D73" s="1">
        <f>'PR-RAS'!E77</f>
        <v>14111816.460000001</v>
      </c>
      <c r="E73" s="1">
        <v>0</v>
      </c>
      <c r="F73" s="1">
        <v>0</v>
      </c>
      <c r="G73" s="2">
        <f t="shared" si="0"/>
        <v>2366067.0182400001</v>
      </c>
      <c r="H73" s="2">
        <f t="shared" si="1"/>
        <v>0.46000000089406967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766024</v>
      </c>
      <c r="D74" s="1">
        <f>'PR-RAS'!E78</f>
        <v>7742907.1500000004</v>
      </c>
      <c r="E74" s="1">
        <v>0</v>
      </c>
      <c r="F74" s="1">
        <v>0</v>
      </c>
      <c r="G74" s="2">
        <f t="shared" si="0"/>
        <v>1186384.1958999999</v>
      </c>
      <c r="H74" s="2">
        <f t="shared" si="1"/>
        <v>0.15000000037252903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2741688</v>
      </c>
      <c r="D76" s="1">
        <f>'PR-RAS'!E80</f>
        <v>5198055.57</v>
      </c>
      <c r="E76" s="1">
        <v>0</v>
      </c>
      <c r="F76" s="1">
        <v>0</v>
      </c>
      <c r="G76" s="2">
        <f t="shared" si="0"/>
        <v>985334.93550000002</v>
      </c>
      <c r="H76" s="2">
        <f t="shared" si="1"/>
        <v>0.42999999970197678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1130697</v>
      </c>
      <c r="D77" s="1">
        <f>'PR-RAS'!E81</f>
        <v>1170853.74</v>
      </c>
      <c r="E77" s="1">
        <v>0</v>
      </c>
      <c r="F77" s="1">
        <v>0</v>
      </c>
      <c r="G77" s="2">
        <f t="shared" si="0"/>
        <v>263902.74047999998</v>
      </c>
      <c r="H77" s="2">
        <f t="shared" si="1"/>
        <v>0.26000000000931323</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25376</v>
      </c>
      <c r="D78" s="1">
        <f>'PR-RAS'!E82</f>
        <v>11721.75</v>
      </c>
      <c r="E78" s="1">
        <v>0</v>
      </c>
      <c r="F78" s="1">
        <v>0</v>
      </c>
      <c r="G78" s="2">
        <f t="shared" si="0"/>
        <v>3759.1014999999998</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25376</v>
      </c>
      <c r="D79" s="1">
        <f>'PR-RAS'!E83</f>
        <v>11721.75</v>
      </c>
      <c r="E79" s="1">
        <v>0</v>
      </c>
      <c r="F79" s="1">
        <v>0</v>
      </c>
      <c r="G79" s="2">
        <f t="shared" si="0"/>
        <v>3807.9209999999998</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1551</v>
      </c>
      <c r="D81" s="1">
        <f>'PR-RAS'!E85</f>
        <v>151.99</v>
      </c>
      <c r="E81" s="1">
        <v>0</v>
      </c>
      <c r="F81" s="1">
        <v>0</v>
      </c>
      <c r="G81" s="2">
        <f t="shared" si="0"/>
        <v>148.39840000000001</v>
      </c>
      <c r="H81" s="2">
        <f t="shared" si="1"/>
        <v>9.9999999999909051E-3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3060</v>
      </c>
      <c r="D82" s="1">
        <f>'PR-RAS'!E86</f>
        <v>2301.98</v>
      </c>
      <c r="E82" s="1">
        <v>0</v>
      </c>
      <c r="F82" s="1">
        <v>0</v>
      </c>
      <c r="G82" s="2">
        <f t="shared" si="0"/>
        <v>620.78075999999999</v>
      </c>
      <c r="H82" s="2">
        <f t="shared" si="1"/>
        <v>1.999999999998181E-2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20765</v>
      </c>
      <c r="D83" s="1">
        <f>'PR-RAS'!E87</f>
        <v>9267.7800000000007</v>
      </c>
      <c r="E83" s="1">
        <v>0</v>
      </c>
      <c r="F83" s="1">
        <v>0</v>
      </c>
      <c r="G83" s="2">
        <f t="shared" si="0"/>
        <v>3222.6459199999999</v>
      </c>
      <c r="H83" s="2">
        <f t="shared" si="1"/>
        <v>0.21999999999934516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11901848</v>
      </c>
      <c r="D102" s="1">
        <f>'PR-RAS'!E106</f>
        <v>5047943.25</v>
      </c>
      <c r="E102" s="1">
        <v>0</v>
      </c>
      <c r="F102" s="1">
        <v>0</v>
      </c>
      <c r="G102" s="2">
        <f t="shared" si="0"/>
        <v>2221771.1845</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11901848</v>
      </c>
      <c r="D108" s="1">
        <f>'PR-RAS'!E112</f>
        <v>5047943.25</v>
      </c>
      <c r="E108" s="1">
        <v>0</v>
      </c>
      <c r="F108" s="1">
        <v>0</v>
      </c>
      <c r="G108" s="2">
        <f t="shared" si="0"/>
        <v>2353757.5915000001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11892248</v>
      </c>
      <c r="D113" s="1">
        <f>'PR-RAS'!E117</f>
        <v>5047943.25</v>
      </c>
      <c r="E113" s="1">
        <v>0</v>
      </c>
      <c r="F113" s="1">
        <v>0</v>
      </c>
      <c r="G113" s="2">
        <f t="shared" si="0"/>
        <v>2462671.0640000002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9600</v>
      </c>
      <c r="D114" s="1">
        <f>'PR-RAS'!E118</f>
        <v>0</v>
      </c>
      <c r="E114" s="1">
        <v>0</v>
      </c>
      <c r="F114" s="1">
        <v>0</v>
      </c>
      <c r="G114" s="2">
        <f t="shared" si="0"/>
        <v>1084.8</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19449575</v>
      </c>
      <c r="D120" s="1">
        <f>'PR-RAS'!E124</f>
        <v>24722593.039999999</v>
      </c>
      <c r="E120" s="1">
        <v>0</v>
      </c>
      <c r="F120" s="1">
        <v>0</v>
      </c>
      <c r="G120" s="2">
        <f t="shared" si="0"/>
        <v>8198476.5685199993</v>
      </c>
      <c r="H120" s="2">
        <f t="shared" si="1"/>
        <v>3.9999999105930328E-2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10660521</v>
      </c>
      <c r="D121" s="1">
        <f>'PR-RAS'!E125</f>
        <v>11597033.220000001</v>
      </c>
      <c r="E121" s="1">
        <v>0</v>
      </c>
      <c r="F121" s="1">
        <v>0</v>
      </c>
      <c r="G121" s="2">
        <f t="shared" si="0"/>
        <v>4062550.4927999997</v>
      </c>
      <c r="H121" s="2">
        <f t="shared" si="1"/>
        <v>0.22000000067055225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318735</v>
      </c>
      <c r="D122" s="1">
        <f>'PR-RAS'!E126</f>
        <v>287959.40999999997</v>
      </c>
      <c r="E122" s="1">
        <v>0</v>
      </c>
      <c r="F122" s="1">
        <v>0</v>
      </c>
      <c r="G122" s="2">
        <f t="shared" si="0"/>
        <v>108253.11222</v>
      </c>
      <c r="H122" s="2">
        <f t="shared" si="1"/>
        <v>0.40999999997438863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10341786</v>
      </c>
      <c r="D123" s="1">
        <f>'PR-RAS'!E127</f>
        <v>11309073.810000001</v>
      </c>
      <c r="E123" s="1">
        <v>0</v>
      </c>
      <c r="F123" s="1">
        <v>0</v>
      </c>
      <c r="G123" s="2">
        <f t="shared" si="0"/>
        <v>4021111.9016399998</v>
      </c>
      <c r="H123" s="2">
        <f t="shared" si="1"/>
        <v>0.18999999947845936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8789054</v>
      </c>
      <c r="D124" s="1">
        <f>'PR-RAS'!E128</f>
        <v>13125559.82</v>
      </c>
      <c r="E124" s="1">
        <v>0</v>
      </c>
      <c r="F124" s="1">
        <v>0</v>
      </c>
      <c r="G124" s="2">
        <f t="shared" si="0"/>
        <v>4309941.3577199997</v>
      </c>
      <c r="H124" s="2">
        <f t="shared" si="1"/>
        <v>0.17999999970197678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8766829</v>
      </c>
      <c r="D125" s="1">
        <f>'PR-RAS'!E129</f>
        <v>11598594.029999999</v>
      </c>
      <c r="E125" s="1">
        <v>0</v>
      </c>
      <c r="F125" s="1">
        <v>0</v>
      </c>
      <c r="G125" s="2">
        <f t="shared" si="0"/>
        <v>3963538.1154399998</v>
      </c>
      <c r="H125" s="2">
        <f t="shared" si="1"/>
        <v>2.9999999329447746E-2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22225</v>
      </c>
      <c r="D126" s="1">
        <f>'PR-RAS'!E130</f>
        <v>1526965.79</v>
      </c>
      <c r="E126" s="1">
        <v>0</v>
      </c>
      <c r="F126" s="1">
        <v>0</v>
      </c>
      <c r="G126" s="2">
        <f t="shared" si="0"/>
        <v>384519.57250000001</v>
      </c>
      <c r="H126" s="2">
        <f t="shared" si="1"/>
        <v>0.2099999999627471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81768080</v>
      </c>
      <c r="D129" s="1">
        <f>'PR-RAS'!E133</f>
        <v>83024976.969999999</v>
      </c>
      <c r="E129" s="1">
        <v>0</v>
      </c>
      <c r="F129" s="1">
        <v>0</v>
      </c>
      <c r="G129" s="2">
        <f t="shared" si="0"/>
        <v>31720708.344319999</v>
      </c>
      <c r="H129" s="2">
        <f t="shared" si="1"/>
        <v>3.0000001192092896E-2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81768080</v>
      </c>
      <c r="D130" s="1">
        <f>'PR-RAS'!E134</f>
        <v>83024976.969999999</v>
      </c>
      <c r="E130" s="1">
        <v>0</v>
      </c>
      <c r="F130" s="1">
        <v>0</v>
      </c>
      <c r="G130" s="2">
        <f t="shared" si="0"/>
        <v>31968526.378260002</v>
      </c>
      <c r="H130" s="2">
        <f t="shared" si="1"/>
        <v>3.0000001192092896E-2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81768080</v>
      </c>
      <c r="D131" s="1">
        <f>'PR-RAS'!E135</f>
        <v>83024976.969999999</v>
      </c>
      <c r="E131" s="1">
        <v>0</v>
      </c>
      <c r="F131" s="1">
        <v>0</v>
      </c>
      <c r="G131" s="2">
        <f t="shared" si="0"/>
        <v>32216344.4122</v>
      </c>
      <c r="H131" s="2">
        <f t="shared" si="1"/>
        <v>3.0000001192092896E-2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37661</v>
      </c>
      <c r="D135" s="1">
        <f>'PR-RAS'!E139</f>
        <v>170940.61</v>
      </c>
      <c r="E135" s="1">
        <v>0</v>
      </c>
      <c r="F135" s="1">
        <v>0</v>
      </c>
      <c r="G135" s="2">
        <f t="shared" si="0"/>
        <v>50858.657480000002</v>
      </c>
      <c r="H135" s="2">
        <f t="shared" si="1"/>
        <v>0.39000000001396984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37661</v>
      </c>
      <c r="D146" s="1">
        <f>'PR-RAS'!E150</f>
        <v>170940.61</v>
      </c>
      <c r="E146" s="1">
        <v>0</v>
      </c>
      <c r="F146" s="1">
        <v>0</v>
      </c>
      <c r="G146" s="2">
        <f t="shared" si="0"/>
        <v>55033.621899999991</v>
      </c>
      <c r="H146" s="2">
        <f t="shared" si="1"/>
        <v>0.39000000001396984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120573178</v>
      </c>
      <c r="D147" s="1">
        <f>'PR-RAS'!E151</f>
        <v>135154359.28000003</v>
      </c>
      <c r="E147" s="1">
        <v>0</v>
      </c>
      <c r="F147" s="1">
        <v>0</v>
      </c>
      <c r="G147" s="2">
        <f t="shared" si="0"/>
        <v>57068756.897760004</v>
      </c>
      <c r="H147" s="2">
        <f t="shared" si="1"/>
        <v>0.28000003099441528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84375322</v>
      </c>
      <c r="D148" s="1">
        <f>'PR-RAS'!E152</f>
        <v>88011681.530000001</v>
      </c>
      <c r="E148" s="1">
        <v>0</v>
      </c>
      <c r="F148" s="1">
        <v>0</v>
      </c>
      <c r="G148" s="2">
        <f t="shared" si="0"/>
        <v>38278606.703819998</v>
      </c>
      <c r="H148" s="2">
        <f t="shared" si="1"/>
        <v>0.4699999988079071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70081051</v>
      </c>
      <c r="D149" s="1">
        <f>'PR-RAS'!E153</f>
        <v>73793353.269999996</v>
      </c>
      <c r="E149" s="1">
        <v>0</v>
      </c>
      <c r="F149" s="1">
        <v>0</v>
      </c>
      <c r="G149" s="2">
        <f t="shared" si="0"/>
        <v>32214828.115919996</v>
      </c>
      <c r="H149" s="2">
        <f t="shared" si="1"/>
        <v>0.26999999582767487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69923903</v>
      </c>
      <c r="D150" s="1">
        <f>'PR-RAS'!E154</f>
        <v>73740865.670000002</v>
      </c>
      <c r="E150" s="1">
        <v>0</v>
      </c>
      <c r="F150" s="1">
        <v>0</v>
      </c>
      <c r="G150" s="2">
        <f t="shared" si="0"/>
        <v>32393439.516659997</v>
      </c>
      <c r="H150" s="2">
        <f t="shared" si="1"/>
        <v>0.32999999821186066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157148</v>
      </c>
      <c r="D153" s="1">
        <f>'PR-RAS'!E157</f>
        <v>52487.6</v>
      </c>
      <c r="E153" s="1">
        <v>0</v>
      </c>
      <c r="F153" s="1">
        <v>0</v>
      </c>
      <c r="G153" s="2">
        <f t="shared" si="0"/>
        <v>39842.7264</v>
      </c>
      <c r="H153" s="2">
        <f t="shared" si="1"/>
        <v>0.40000000000145519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3176941</v>
      </c>
      <c r="D154" s="1">
        <f>'PR-RAS'!E158</f>
        <v>2483595.19</v>
      </c>
      <c r="E154" s="1">
        <v>0</v>
      </c>
      <c r="F154" s="1">
        <v>0</v>
      </c>
      <c r="G154" s="2">
        <f t="shared" si="0"/>
        <v>1246052.1011399999</v>
      </c>
      <c r="H154" s="2">
        <f t="shared" si="1"/>
        <v>0.18999999994412065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11117330</v>
      </c>
      <c r="D155" s="1">
        <f>'PR-RAS'!E159</f>
        <v>11734733.07</v>
      </c>
      <c r="E155" s="1">
        <v>0</v>
      </c>
      <c r="F155" s="1">
        <v>0</v>
      </c>
      <c r="G155" s="2">
        <f t="shared" si="0"/>
        <v>5326366.6055600001</v>
      </c>
      <c r="H155" s="2">
        <f t="shared" si="1"/>
        <v>7.0000000298023224E-2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11117330</v>
      </c>
      <c r="D157" s="1">
        <f>'PR-RAS'!E161</f>
        <v>11734583.59</v>
      </c>
      <c r="E157" s="1">
        <v>0</v>
      </c>
      <c r="F157" s="1">
        <v>0</v>
      </c>
      <c r="G157" s="2">
        <f t="shared" si="0"/>
        <v>5395493.5600800002</v>
      </c>
      <c r="H157" s="2">
        <f t="shared" si="1"/>
        <v>0.41000000014901161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149.47999999999999</v>
      </c>
      <c r="E158" s="1">
        <v>0</v>
      </c>
      <c r="F158" s="1">
        <v>0</v>
      </c>
      <c r="G158" s="2">
        <f t="shared" si="0"/>
        <v>46.936719999999994</v>
      </c>
      <c r="H158" s="2">
        <f t="shared" si="1"/>
        <v>0.47999999999998977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32076367</v>
      </c>
      <c r="D159" s="1">
        <f>'PR-RAS'!E163</f>
        <v>39526579.740000002</v>
      </c>
      <c r="E159" s="1">
        <v>0</v>
      </c>
      <c r="F159" s="1">
        <v>0</v>
      </c>
      <c r="G159" s="2">
        <f t="shared" si="0"/>
        <v>17558465.183839999</v>
      </c>
      <c r="H159" s="2">
        <f t="shared" si="1"/>
        <v>0.25999999791383743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4737576</v>
      </c>
      <c r="D160" s="1">
        <f>'PR-RAS'!E164</f>
        <v>7693819.71</v>
      </c>
      <c r="E160" s="1">
        <v>0</v>
      </c>
      <c r="F160" s="1">
        <v>0</v>
      </c>
      <c r="G160" s="2">
        <f t="shared" si="0"/>
        <v>3199909.2517800005</v>
      </c>
      <c r="H160" s="2">
        <f t="shared" si="1"/>
        <v>0.2900000000372529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2016609</v>
      </c>
      <c r="D161" s="1">
        <f>'PR-RAS'!E165</f>
        <v>4669598.46</v>
      </c>
      <c r="E161" s="1">
        <v>0</v>
      </c>
      <c r="F161" s="1">
        <v>0</v>
      </c>
      <c r="G161" s="2">
        <f t="shared" si="0"/>
        <v>1816928.9472000001</v>
      </c>
      <c r="H161" s="2">
        <f t="shared" si="1"/>
        <v>0.4599999999627471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2117247</v>
      </c>
      <c r="D162" s="1">
        <f>'PR-RAS'!E166</f>
        <v>2164573.71</v>
      </c>
      <c r="E162" s="1">
        <v>0</v>
      </c>
      <c r="F162" s="1">
        <v>0</v>
      </c>
      <c r="G162" s="2">
        <f t="shared" si="0"/>
        <v>1037869.50162</v>
      </c>
      <c r="H162" s="2">
        <f t="shared" si="1"/>
        <v>0.2900000000372529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603720</v>
      </c>
      <c r="D163" s="1">
        <f>'PR-RAS'!E167</f>
        <v>859647.54</v>
      </c>
      <c r="E163" s="1">
        <v>0</v>
      </c>
      <c r="F163" s="1">
        <v>0</v>
      </c>
      <c r="G163" s="2">
        <f t="shared" si="0"/>
        <v>376328.44296000001</v>
      </c>
      <c r="H163" s="2">
        <f t="shared" si="1"/>
        <v>0.4599999999627471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7325096</v>
      </c>
      <c r="D165" s="1">
        <f>'PR-RAS'!E169</f>
        <v>7464183.3499999996</v>
      </c>
      <c r="E165" s="1">
        <v>0</v>
      </c>
      <c r="F165" s="1">
        <v>0</v>
      </c>
      <c r="G165" s="2">
        <f t="shared" si="0"/>
        <v>3649567.8828000003</v>
      </c>
      <c r="H165" s="2">
        <f t="shared" si="1"/>
        <v>0.34999999962747097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831678</v>
      </c>
      <c r="D166" s="1">
        <f>'PR-RAS'!E170</f>
        <v>1039042.12</v>
      </c>
      <c r="E166" s="1">
        <v>0</v>
      </c>
      <c r="F166" s="1">
        <v>0</v>
      </c>
      <c r="G166" s="2">
        <f t="shared" si="0"/>
        <v>480110.76960000006</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1035690</v>
      </c>
      <c r="D167" s="1">
        <f>'PR-RAS'!E171</f>
        <v>796259.38</v>
      </c>
      <c r="E167" s="1">
        <v>0</v>
      </c>
      <c r="F167" s="1">
        <v>0</v>
      </c>
      <c r="G167" s="2">
        <f t="shared" si="0"/>
        <v>436282.65415999998</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4011426</v>
      </c>
      <c r="D168" s="1">
        <f>'PR-RAS'!E172</f>
        <v>4064417.17</v>
      </c>
      <c r="E168" s="1">
        <v>0</v>
      </c>
      <c r="F168" s="1">
        <v>0</v>
      </c>
      <c r="G168" s="2">
        <f t="shared" si="0"/>
        <v>2027423.4767800001</v>
      </c>
      <c r="H168" s="2">
        <f t="shared" si="1"/>
        <v>0.16999999992549419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1285515</v>
      </c>
      <c r="D169" s="1">
        <f>'PR-RAS'!E173</f>
        <v>1450661.59</v>
      </c>
      <c r="E169" s="1">
        <v>0</v>
      </c>
      <c r="F169" s="1">
        <v>0</v>
      </c>
      <c r="G169" s="2">
        <f t="shared" si="0"/>
        <v>703388.81424000009</v>
      </c>
      <c r="H169" s="2">
        <f t="shared" si="1"/>
        <v>0.40999999991618097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86313</v>
      </c>
      <c r="D170" s="1">
        <f>'PR-RAS'!E174</f>
        <v>63525.25</v>
      </c>
      <c r="E170" s="1">
        <v>0</v>
      </c>
      <c r="F170" s="1">
        <v>0</v>
      </c>
      <c r="G170" s="2">
        <f t="shared" si="0"/>
        <v>36058.431500000006</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74474</v>
      </c>
      <c r="D172" s="1">
        <f>'PR-RAS'!E176</f>
        <v>50277.84</v>
      </c>
      <c r="E172" s="1">
        <v>0</v>
      </c>
      <c r="F172" s="1">
        <v>0</v>
      </c>
      <c r="G172" s="2">
        <f t="shared" si="0"/>
        <v>29930.075280000001</v>
      </c>
      <c r="H172" s="2">
        <f t="shared" si="1"/>
        <v>0.16000000000349246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18965860</v>
      </c>
      <c r="D173" s="1">
        <f>'PR-RAS'!E177</f>
        <v>22592831.510000002</v>
      </c>
      <c r="E173" s="1">
        <v>0</v>
      </c>
      <c r="F173" s="1">
        <v>0</v>
      </c>
      <c r="G173" s="2">
        <f t="shared" si="0"/>
        <v>11034061.95944</v>
      </c>
      <c r="H173" s="2">
        <f t="shared" si="1"/>
        <v>0.48999999836087227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200052</v>
      </c>
      <c r="D174" s="1">
        <f>'PR-RAS'!E178</f>
        <v>273573.03000000003</v>
      </c>
      <c r="E174" s="1">
        <v>0</v>
      </c>
      <c r="F174" s="1">
        <v>0</v>
      </c>
      <c r="G174" s="2">
        <f t="shared" si="0"/>
        <v>129265.26437999999</v>
      </c>
      <c r="H174" s="2">
        <f t="shared" si="1"/>
        <v>3.0000000027939677E-2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1384310</v>
      </c>
      <c r="D175" s="1">
        <f>'PR-RAS'!E179</f>
        <v>520402.48</v>
      </c>
      <c r="E175" s="1">
        <v>0</v>
      </c>
      <c r="F175" s="1">
        <v>0</v>
      </c>
      <c r="G175" s="2">
        <f t="shared" si="0"/>
        <v>421970.00303999998</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897591</v>
      </c>
      <c r="D176" s="1">
        <f>'PR-RAS'!E180</f>
        <v>812603.68</v>
      </c>
      <c r="E176" s="1">
        <v>0</v>
      </c>
      <c r="F176" s="1">
        <v>0</v>
      </c>
      <c r="G176" s="2">
        <f t="shared" si="0"/>
        <v>441489.71300000005</v>
      </c>
      <c r="H176" s="2">
        <f t="shared" si="1"/>
        <v>0.31999999994877726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783369</v>
      </c>
      <c r="D177" s="1">
        <f>'PR-RAS'!E181</f>
        <v>1529833.39</v>
      </c>
      <c r="E177" s="1">
        <v>0</v>
      </c>
      <c r="F177" s="1">
        <v>0</v>
      </c>
      <c r="G177" s="2">
        <f t="shared" si="0"/>
        <v>676374.29727999994</v>
      </c>
      <c r="H177" s="2">
        <f t="shared" si="1"/>
        <v>0.38999999989755452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1196741</v>
      </c>
      <c r="D178" s="1">
        <f>'PR-RAS'!E182</f>
        <v>653651.09</v>
      </c>
      <c r="E178" s="1">
        <v>0</v>
      </c>
      <c r="F178" s="1">
        <v>0</v>
      </c>
      <c r="G178" s="2">
        <f t="shared" si="0"/>
        <v>443215.64285999991</v>
      </c>
      <c r="H178" s="2">
        <f t="shared" si="1"/>
        <v>8.999999996740371E-2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52019</v>
      </c>
      <c r="D179" s="1">
        <f>'PR-RAS'!E183</f>
        <v>152406.79</v>
      </c>
      <c r="E179" s="1">
        <v>0</v>
      </c>
      <c r="F179" s="1">
        <v>0</v>
      </c>
      <c r="G179" s="2">
        <f t="shared" si="0"/>
        <v>63516.199240000002</v>
      </c>
      <c r="H179" s="2">
        <f t="shared" si="1"/>
        <v>0.20999999999185093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12633587</v>
      </c>
      <c r="D180" s="1">
        <f>'PR-RAS'!E184</f>
        <v>17179124.530000001</v>
      </c>
      <c r="E180" s="1">
        <v>0</v>
      </c>
      <c r="F180" s="1">
        <v>0</v>
      </c>
      <c r="G180" s="2">
        <f t="shared" si="0"/>
        <v>8411538.6547400001</v>
      </c>
      <c r="H180" s="2">
        <f t="shared" si="1"/>
        <v>0.4699999988079071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542234</v>
      </c>
      <c r="D181" s="1">
        <f>'PR-RAS'!E185</f>
        <v>587433.24</v>
      </c>
      <c r="E181" s="1">
        <v>0</v>
      </c>
      <c r="F181" s="1">
        <v>0</v>
      </c>
      <c r="G181" s="2">
        <f t="shared" si="0"/>
        <v>309078.08639999997</v>
      </c>
      <c r="H181" s="2">
        <f t="shared" si="1"/>
        <v>0.23999999999068677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1275957</v>
      </c>
      <c r="D182" s="1">
        <f>'PR-RAS'!E186</f>
        <v>883803.28</v>
      </c>
      <c r="E182" s="1">
        <v>0</v>
      </c>
      <c r="F182" s="1">
        <v>0</v>
      </c>
      <c r="G182" s="2">
        <f t="shared" si="0"/>
        <v>550885.00436000002</v>
      </c>
      <c r="H182" s="2">
        <f t="shared" si="1"/>
        <v>0.28000000002793968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68044</v>
      </c>
      <c r="D183" s="1">
        <f>'PR-RAS'!E187</f>
        <v>414446.86</v>
      </c>
      <c r="E183" s="1">
        <v>0</v>
      </c>
      <c r="F183" s="1">
        <v>0</v>
      </c>
      <c r="G183" s="2">
        <f t="shared" si="0"/>
        <v>163242.66503999999</v>
      </c>
      <c r="H183" s="2">
        <f t="shared" si="1"/>
        <v>0.14000000001396984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979791</v>
      </c>
      <c r="D184" s="1">
        <f>'PR-RAS'!E188</f>
        <v>1361298.31</v>
      </c>
      <c r="E184" s="1">
        <v>0</v>
      </c>
      <c r="F184" s="1">
        <v>0</v>
      </c>
      <c r="G184" s="2">
        <f t="shared" si="0"/>
        <v>677536.93446000002</v>
      </c>
      <c r="H184" s="2">
        <f t="shared" si="1"/>
        <v>0.31000000005587935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117917</v>
      </c>
      <c r="D186" s="1">
        <f>'PR-RAS'!E190</f>
        <v>134193.62</v>
      </c>
      <c r="E186" s="1">
        <v>0</v>
      </c>
      <c r="F186" s="1">
        <v>0</v>
      </c>
      <c r="G186" s="2">
        <f t="shared" si="0"/>
        <v>71466.284400000004</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199303</v>
      </c>
      <c r="D187" s="1">
        <f>'PR-RAS'!E191</f>
        <v>480737.61</v>
      </c>
      <c r="E187" s="1">
        <v>0</v>
      </c>
      <c r="F187" s="1">
        <v>0</v>
      </c>
      <c r="G187" s="2">
        <f t="shared" si="0"/>
        <v>215904.74891999998</v>
      </c>
      <c r="H187" s="2">
        <f t="shared" si="1"/>
        <v>0.39000000001396984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147826</v>
      </c>
      <c r="D188" s="1">
        <f>'PR-RAS'!E192</f>
        <v>200095.3</v>
      </c>
      <c r="E188" s="1">
        <v>0</v>
      </c>
      <c r="F188" s="1">
        <v>0</v>
      </c>
      <c r="G188" s="2">
        <f t="shared" si="0"/>
        <v>102479.1042</v>
      </c>
      <c r="H188" s="2">
        <f t="shared" si="1"/>
        <v>0.29999999998835847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122453</v>
      </c>
      <c r="D189" s="1">
        <f>'PR-RAS'!E193</f>
        <v>148425.26999999999</v>
      </c>
      <c r="E189" s="1">
        <v>0</v>
      </c>
      <c r="F189" s="1">
        <v>0</v>
      </c>
      <c r="G189" s="2">
        <f t="shared" si="0"/>
        <v>78829.065519999989</v>
      </c>
      <c r="H189" s="2">
        <f t="shared" si="1"/>
        <v>0.26999999998952262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9000</v>
      </c>
      <c r="D190" s="1">
        <f>'PR-RAS'!E194</f>
        <v>7156.25</v>
      </c>
      <c r="E190" s="1">
        <v>0</v>
      </c>
      <c r="F190" s="1">
        <v>0</v>
      </c>
      <c r="G190" s="2">
        <f t="shared" si="0"/>
        <v>4406.0625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383292</v>
      </c>
      <c r="D191" s="1">
        <f>'PR-RAS'!E195</f>
        <v>390690.26</v>
      </c>
      <c r="E191" s="1">
        <v>0</v>
      </c>
      <c r="F191" s="1">
        <v>0</v>
      </c>
      <c r="G191" s="2">
        <f t="shared" si="0"/>
        <v>221287.7788</v>
      </c>
      <c r="H191" s="2">
        <f t="shared" si="1"/>
        <v>0.26000000000931323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123252</v>
      </c>
      <c r="D192" s="1">
        <f>'PR-RAS'!E196</f>
        <v>167113.86000000002</v>
      </c>
      <c r="E192" s="1">
        <v>0</v>
      </c>
      <c r="F192" s="1">
        <v>0</v>
      </c>
      <c r="G192" s="2">
        <f t="shared" si="0"/>
        <v>87378.626520000005</v>
      </c>
      <c r="H192" s="2">
        <f t="shared" si="1"/>
        <v>0.13999999998486601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123252</v>
      </c>
      <c r="D206" s="1">
        <f>'PR-RAS'!E210</f>
        <v>167113.86000000002</v>
      </c>
      <c r="E206" s="1">
        <v>0</v>
      </c>
      <c r="F206" s="1">
        <v>0</v>
      </c>
      <c r="G206" s="2">
        <f t="shared" si="0"/>
        <v>93783.342600000004</v>
      </c>
      <c r="H206" s="2">
        <f t="shared" si="1"/>
        <v>0.13999999998486601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65156</v>
      </c>
      <c r="D207" s="1">
        <f>'PR-RAS'!E211</f>
        <v>129700.48</v>
      </c>
      <c r="E207" s="1">
        <v>0</v>
      </c>
      <c r="F207" s="1">
        <v>0</v>
      </c>
      <c r="G207" s="2">
        <f t="shared" si="0"/>
        <v>66858.733759999988</v>
      </c>
      <c r="H207" s="2">
        <f t="shared" si="1"/>
        <v>0.47999999999592546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53700</v>
      </c>
      <c r="D208" s="1">
        <f>'PR-RAS'!E212</f>
        <v>32077.65</v>
      </c>
      <c r="E208" s="1">
        <v>0</v>
      </c>
      <c r="F208" s="1">
        <v>0</v>
      </c>
      <c r="G208" s="2">
        <f t="shared" si="0"/>
        <v>24396.0471</v>
      </c>
      <c r="H208" s="2">
        <f t="shared" si="1"/>
        <v>0.34999999999854481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4396</v>
      </c>
      <c r="D209" s="1">
        <f>'PR-RAS'!E213</f>
        <v>5335.73</v>
      </c>
      <c r="E209" s="1">
        <v>0</v>
      </c>
      <c r="F209" s="1">
        <v>0</v>
      </c>
      <c r="G209" s="2">
        <f t="shared" si="0"/>
        <v>3134.0316799999996</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801175</v>
      </c>
      <c r="D220" s="1">
        <f>'PR-RAS'!E224</f>
        <v>982276.76</v>
      </c>
      <c r="E220" s="1">
        <v>0</v>
      </c>
      <c r="F220" s="1">
        <v>0</v>
      </c>
      <c r="G220" s="2">
        <f t="shared" si="0"/>
        <v>605694.54587999999</v>
      </c>
      <c r="H220" s="2">
        <f t="shared" si="1"/>
        <v>0.23999999999068677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527913.53</v>
      </c>
      <c r="E224" s="1">
        <v>0</v>
      </c>
      <c r="F224" s="1">
        <v>0</v>
      </c>
      <c r="G224" s="2">
        <f t="shared" si="0"/>
        <v>235449.43438000002</v>
      </c>
      <c r="H224" s="2">
        <f t="shared" si="1"/>
        <v>0.46999999997206032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527913.53</v>
      </c>
      <c r="E225" s="1">
        <v>0</v>
      </c>
      <c r="F225" s="1">
        <v>0</v>
      </c>
      <c r="G225" s="2">
        <f t="shared" si="0"/>
        <v>236505.26144000003</v>
      </c>
      <c r="H225" s="2">
        <f t="shared" si="1"/>
        <v>0.46999999997206032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801175</v>
      </c>
      <c r="D243" s="1">
        <f>'PR-RAS'!E247</f>
        <v>454363.23</v>
      </c>
      <c r="E243" s="1">
        <v>0</v>
      </c>
      <c r="F243" s="1">
        <v>0</v>
      </c>
      <c r="G243" s="2">
        <f t="shared" si="0"/>
        <v>413796.15331999998</v>
      </c>
      <c r="H243" s="2">
        <f t="shared" si="1"/>
        <v>0.22999999998137355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123331</v>
      </c>
      <c r="D244" s="1">
        <f>'PR-RAS'!E248</f>
        <v>9714.43</v>
      </c>
      <c r="E244" s="1">
        <v>0</v>
      </c>
      <c r="F244" s="1">
        <v>0</v>
      </c>
      <c r="G244" s="2">
        <f t="shared" si="0"/>
        <v>34690.645979999994</v>
      </c>
      <c r="H244" s="2">
        <f t="shared" si="1"/>
        <v>0.43000000000029104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677844</v>
      </c>
      <c r="D246" s="1">
        <f>'PR-RAS'!E250</f>
        <v>444648.8</v>
      </c>
      <c r="E246" s="1">
        <v>0</v>
      </c>
      <c r="F246" s="1">
        <v>0</v>
      </c>
      <c r="G246" s="2">
        <f t="shared" si="0"/>
        <v>383949.69200000004</v>
      </c>
      <c r="H246" s="2">
        <f t="shared" si="1"/>
        <v>0.20000000001164153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710889</v>
      </c>
      <c r="D248" s="1">
        <f>'PR-RAS'!E252</f>
        <v>676869.92</v>
      </c>
      <c r="E248" s="1">
        <v>0</v>
      </c>
      <c r="F248" s="1">
        <v>0</v>
      </c>
      <c r="G248" s="2">
        <f t="shared" si="0"/>
        <v>509963.32348000002</v>
      </c>
      <c r="H248" s="2">
        <f t="shared" si="1"/>
        <v>7.9999999958090484E-2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710889</v>
      </c>
      <c r="D255" s="1">
        <f>'PR-RAS'!E259</f>
        <v>676869.92</v>
      </c>
      <c r="E255" s="1">
        <v>0</v>
      </c>
      <c r="F255" s="1">
        <v>0</v>
      </c>
      <c r="G255" s="2">
        <f t="shared" si="0"/>
        <v>524415.72536000004</v>
      </c>
      <c r="H255" s="2">
        <f t="shared" si="1"/>
        <v>7.9999999958090484E-2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710889</v>
      </c>
      <c r="D256" s="1">
        <f>'PR-RAS'!E260</f>
        <v>676869.92</v>
      </c>
      <c r="E256" s="1">
        <v>0</v>
      </c>
      <c r="F256" s="1">
        <v>0</v>
      </c>
      <c r="G256" s="2">
        <f t="shared" si="0"/>
        <v>526480.35420000006</v>
      </c>
      <c r="H256" s="2">
        <f t="shared" si="1"/>
        <v>7.9999999958090484E-2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2486173</v>
      </c>
      <c r="D259" s="1">
        <f>'PR-RAS'!E263</f>
        <v>5789837.4700000007</v>
      </c>
      <c r="E259" s="1">
        <v>0</v>
      </c>
      <c r="F259" s="1">
        <v>0</v>
      </c>
      <c r="G259" s="2">
        <f t="shared" si="0"/>
        <v>3628988.7685200004</v>
      </c>
      <c r="H259" s="2">
        <f t="shared" si="1"/>
        <v>0.47000000067055225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2486173</v>
      </c>
      <c r="D260" s="1">
        <f>'PR-RAS'!E264</f>
        <v>5789837.4700000007</v>
      </c>
      <c r="E260" s="1">
        <v>0</v>
      </c>
      <c r="F260" s="1">
        <v>0</v>
      </c>
      <c r="G260" s="2">
        <f t="shared" si="0"/>
        <v>3643054.6164600006</v>
      </c>
      <c r="H260" s="2">
        <f t="shared" si="1"/>
        <v>0.47000000067055225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289741</v>
      </c>
      <c r="D261" s="1">
        <f>'PR-RAS'!E265</f>
        <v>397168.49</v>
      </c>
      <c r="E261" s="1">
        <v>0</v>
      </c>
      <c r="F261" s="1">
        <v>0</v>
      </c>
      <c r="G261" s="2">
        <f t="shared" si="0"/>
        <v>281860.27480000001</v>
      </c>
      <c r="H261" s="2">
        <f t="shared" si="1"/>
        <v>0.48999999999068677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2196432</v>
      </c>
      <c r="D263" s="1">
        <f>'PR-RAS'!E267</f>
        <v>5392668.9800000004</v>
      </c>
      <c r="E263" s="1">
        <v>0</v>
      </c>
      <c r="F263" s="1">
        <v>0</v>
      </c>
      <c r="G263" s="2">
        <f t="shared" si="0"/>
        <v>3401223.7295200005</v>
      </c>
      <c r="H263" s="2">
        <f t="shared" si="1"/>
        <v>1.9999999552965164E-2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120573178</v>
      </c>
      <c r="D285" s="1">
        <f>'PR-RAS'!E289</f>
        <v>135154359.28000003</v>
      </c>
      <c r="E285" s="1">
        <v>0</v>
      </c>
      <c r="F285" s="1">
        <v>0</v>
      </c>
      <c r="G285" s="2">
        <f t="shared" si="8"/>
        <v>111010458.62304001</v>
      </c>
      <c r="H285" s="2">
        <f t="shared" si="9"/>
        <v>0.28000003099441528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44491077</v>
      </c>
      <c r="D286" s="1">
        <f>'PR-RAS'!E290</f>
        <v>23290935.559999973</v>
      </c>
      <c r="E286" s="1">
        <v>0</v>
      </c>
      <c r="F286" s="1">
        <v>0</v>
      </c>
      <c r="G286" s="2">
        <f t="shared" si="8"/>
        <v>25955790.214199983</v>
      </c>
      <c r="H286" s="2">
        <f t="shared" si="9"/>
        <v>0.4400000274181366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10406699.35</v>
      </c>
      <c r="E288" s="1">
        <v>0</v>
      </c>
      <c r="F288" s="1">
        <v>0</v>
      </c>
      <c r="G288" s="2">
        <f t="shared" si="8"/>
        <v>5973445.4268999994</v>
      </c>
      <c r="H288" s="2">
        <f t="shared" si="9"/>
        <v>0.34999999962747097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1281894</v>
      </c>
      <c r="D290" s="1">
        <f>'PR-RAS'!E294</f>
        <v>1722477.23</v>
      </c>
      <c r="E290" s="1">
        <v>0</v>
      </c>
      <c r="F290" s="1">
        <v>0</v>
      </c>
      <c r="G290" s="2">
        <f t="shared" si="8"/>
        <v>1366059.2049399999</v>
      </c>
      <c r="H290" s="2">
        <f t="shared" si="9"/>
        <v>0.22999999998137355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1087231</v>
      </c>
      <c r="D291" s="1">
        <f>'PR-RAS'!E295</f>
        <v>1488476.82</v>
      </c>
      <c r="E291" s="1">
        <v>0</v>
      </c>
      <c r="F291" s="1">
        <v>0</v>
      </c>
      <c r="G291" s="2">
        <f t="shared" si="8"/>
        <v>1178613.5456000001</v>
      </c>
      <c r="H291" s="2">
        <f t="shared" si="9"/>
        <v>0.17999999993480742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27552</v>
      </c>
      <c r="D293" s="1">
        <f>'PR-RAS'!E298</f>
        <v>24506.19</v>
      </c>
      <c r="E293" s="1">
        <v>0</v>
      </c>
      <c r="F293" s="1">
        <v>0</v>
      </c>
      <c r="G293" s="2">
        <f t="shared" si="8"/>
        <v>22356.79896</v>
      </c>
      <c r="H293" s="2">
        <f t="shared" si="9"/>
        <v>0.18999999999869033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27552</v>
      </c>
      <c r="D306" s="1">
        <f>'PR-RAS'!E311</f>
        <v>24506.19</v>
      </c>
      <c r="E306" s="1">
        <v>0</v>
      </c>
      <c r="F306" s="1">
        <v>0</v>
      </c>
      <c r="G306" s="2">
        <f t="shared" si="8"/>
        <v>23352.135900000001</v>
      </c>
      <c r="H306" s="2">
        <f t="shared" si="9"/>
        <v>0.18999999999869033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24608</v>
      </c>
      <c r="D307" s="1">
        <f>'PR-RAS'!E312</f>
        <v>24506.19</v>
      </c>
      <c r="E307" s="1">
        <v>0</v>
      </c>
      <c r="F307" s="1">
        <v>0</v>
      </c>
      <c r="G307" s="2">
        <f t="shared" si="8"/>
        <v>22527.83628</v>
      </c>
      <c r="H307" s="2">
        <f t="shared" si="9"/>
        <v>0.18999999999869033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24608</v>
      </c>
      <c r="D308" s="1">
        <f>'PR-RAS'!E313</f>
        <v>24506.19</v>
      </c>
      <c r="E308" s="1">
        <v>0</v>
      </c>
      <c r="F308" s="1">
        <v>0</v>
      </c>
      <c r="G308" s="2">
        <f t="shared" si="8"/>
        <v>22601.45666</v>
      </c>
      <c r="H308" s="2">
        <f t="shared" si="9"/>
        <v>0.18999999999869033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2944</v>
      </c>
      <c r="D312" s="1">
        <f>'PR-RAS'!E317</f>
        <v>0</v>
      </c>
      <c r="E312" s="1">
        <v>0</v>
      </c>
      <c r="F312" s="1">
        <v>0</v>
      </c>
      <c r="G312" s="2">
        <f t="shared" si="8"/>
        <v>915.58399999999995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2944</v>
      </c>
      <c r="D313" s="1">
        <f>'PR-RAS'!E318</f>
        <v>0</v>
      </c>
      <c r="E313" s="1">
        <v>0</v>
      </c>
      <c r="F313" s="1">
        <v>0</v>
      </c>
      <c r="G313" s="2">
        <f t="shared" si="8"/>
        <v>918.52800000000002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34125327</v>
      </c>
      <c r="D345" s="1">
        <f>'PR-RAS'!E350</f>
        <v>30991422.739999998</v>
      </c>
      <c r="E345" s="1">
        <v>0</v>
      </c>
      <c r="F345" s="1">
        <v>0</v>
      </c>
      <c r="G345" s="2">
        <f t="shared" si="8"/>
        <v>33061211.333119992</v>
      </c>
      <c r="H345" s="2">
        <f t="shared" si="9"/>
        <v>0.26000000163912773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269336</v>
      </c>
      <c r="D346" s="1">
        <f>'PR-RAS'!E351</f>
        <v>9883.27</v>
      </c>
      <c r="E346" s="1">
        <v>0</v>
      </c>
      <c r="F346" s="1">
        <v>0</v>
      </c>
      <c r="G346" s="2">
        <f t="shared" si="8"/>
        <v>99740.376299999989</v>
      </c>
      <c r="H346" s="2">
        <f t="shared" si="9"/>
        <v>0.27000000000043656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269336</v>
      </c>
      <c r="D351" s="1">
        <f>'PR-RAS'!E356</f>
        <v>9883.27</v>
      </c>
      <c r="E351" s="1">
        <v>0</v>
      </c>
      <c r="F351" s="1">
        <v>0</v>
      </c>
      <c r="G351" s="2">
        <f t="shared" si="8"/>
        <v>101185.88899999998</v>
      </c>
      <c r="H351" s="2">
        <f t="shared" si="9"/>
        <v>0.27000000000043656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269336</v>
      </c>
      <c r="D354" s="1">
        <f>'PR-RAS'!E359</f>
        <v>9883.27</v>
      </c>
      <c r="E354" s="1">
        <v>0</v>
      </c>
      <c r="F354" s="1">
        <v>0</v>
      </c>
      <c r="G354" s="2">
        <f t="shared" si="8"/>
        <v>102053.19661999999</v>
      </c>
      <c r="H354" s="2">
        <f t="shared" si="9"/>
        <v>0.27000000000043656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33855991</v>
      </c>
      <c r="D358" s="1">
        <f>'PR-RAS'!E363</f>
        <v>30981539.469999999</v>
      </c>
      <c r="E358" s="1">
        <v>0</v>
      </c>
      <c r="F358" s="1">
        <v>0</v>
      </c>
      <c r="G358" s="2">
        <f t="shared" si="8"/>
        <v>34207407.96858</v>
      </c>
      <c r="H358" s="2">
        <f t="shared" si="9"/>
        <v>0.4699999988079071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478016</v>
      </c>
      <c r="D359" s="1">
        <f>'PR-RAS'!E364</f>
        <v>8125997.9900000002</v>
      </c>
      <c r="E359" s="1">
        <v>0</v>
      </c>
      <c r="F359" s="1">
        <v>0</v>
      </c>
      <c r="G359" s="2">
        <f t="shared" si="8"/>
        <v>5989344.2888399996</v>
      </c>
      <c r="H359" s="2">
        <f t="shared" si="9"/>
        <v>9.9999997764825821E-3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478016</v>
      </c>
      <c r="D361" s="1">
        <f>'PR-RAS'!E366</f>
        <v>8125997.9900000002</v>
      </c>
      <c r="E361" s="1">
        <v>0</v>
      </c>
      <c r="F361" s="1">
        <v>0</v>
      </c>
      <c r="G361" s="2">
        <f t="shared" si="8"/>
        <v>6022804.3127999995</v>
      </c>
      <c r="H361" s="2">
        <f t="shared" si="9"/>
        <v>9.9999997764825821E-3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32852030</v>
      </c>
      <c r="D364" s="1">
        <f>'PR-RAS'!E369</f>
        <v>21353109.620000001</v>
      </c>
      <c r="E364" s="1">
        <v>0</v>
      </c>
      <c r="F364" s="1">
        <v>0</v>
      </c>
      <c r="G364" s="2">
        <f t="shared" si="8"/>
        <v>27427644.474120002</v>
      </c>
      <c r="H364" s="2">
        <f t="shared" si="9"/>
        <v>0.37999999895691872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3502823</v>
      </c>
      <c r="D365" s="1">
        <f>'PR-RAS'!E370</f>
        <v>1687944.74</v>
      </c>
      <c r="E365" s="1">
        <v>0</v>
      </c>
      <c r="F365" s="1">
        <v>0</v>
      </c>
      <c r="G365" s="2">
        <f t="shared" si="8"/>
        <v>2503851.3427200001</v>
      </c>
      <c r="H365" s="2">
        <f t="shared" si="9"/>
        <v>0.26000000000931323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164216</v>
      </c>
      <c r="D366" s="1">
        <f>'PR-RAS'!E371</f>
        <v>89589.64</v>
      </c>
      <c r="E366" s="1">
        <v>0</v>
      </c>
      <c r="F366" s="1">
        <v>0</v>
      </c>
      <c r="G366" s="2">
        <f t="shared" si="8"/>
        <v>125339.27720000001</v>
      </c>
      <c r="H366" s="2">
        <f t="shared" si="9"/>
        <v>0.36000000000058208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36720</v>
      </c>
      <c r="D367" s="1">
        <f>'PR-RAS'!E372</f>
        <v>10325.64</v>
      </c>
      <c r="E367" s="1">
        <v>0</v>
      </c>
      <c r="F367" s="1">
        <v>0</v>
      </c>
      <c r="G367" s="2">
        <f t="shared" si="8"/>
        <v>20997.888479999998</v>
      </c>
      <c r="H367" s="2">
        <f t="shared" si="9"/>
        <v>0.36000000000058208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21787757</v>
      </c>
      <c r="D368" s="1">
        <f>'PR-RAS'!E373</f>
        <v>9127489.0600000005</v>
      </c>
      <c r="E368" s="1">
        <v>0</v>
      </c>
      <c r="F368" s="1">
        <v>0</v>
      </c>
      <c r="G368" s="2">
        <f t="shared" si="8"/>
        <v>14695683.789040001</v>
      </c>
      <c r="H368" s="2">
        <f t="shared" si="9"/>
        <v>6.0000000521540642E-2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7257271</v>
      </c>
      <c r="D369" s="1">
        <f>'PR-RAS'!E374</f>
        <v>10206822.73</v>
      </c>
      <c r="E369" s="1">
        <v>0</v>
      </c>
      <c r="F369" s="1">
        <v>0</v>
      </c>
      <c r="G369" s="2">
        <f t="shared" si="8"/>
        <v>10182897.25728</v>
      </c>
      <c r="H369" s="2">
        <f t="shared" si="9"/>
        <v>0.26999999955296516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103243</v>
      </c>
      <c r="D371" s="1">
        <f>'PR-RAS'!E376</f>
        <v>230937.81</v>
      </c>
      <c r="E371" s="1">
        <v>0</v>
      </c>
      <c r="F371" s="1">
        <v>0</v>
      </c>
      <c r="G371" s="2">
        <f t="shared" si="8"/>
        <v>209093.88939999999</v>
      </c>
      <c r="H371" s="2">
        <f t="shared" si="9"/>
        <v>0.19000000000232831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56000</v>
      </c>
      <c r="D378" s="1">
        <f>'PR-RAS'!E383</f>
        <v>122095.56</v>
      </c>
      <c r="E378" s="1">
        <v>0</v>
      </c>
      <c r="F378" s="1">
        <v>0</v>
      </c>
      <c r="G378" s="2">
        <f t="shared" si="8"/>
        <v>113172.05224</v>
      </c>
      <c r="H378" s="2">
        <f t="shared" si="9"/>
        <v>0.44000000000232831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56000</v>
      </c>
      <c r="D379" s="1">
        <f>'PR-RAS'!E384</f>
        <v>122095.56</v>
      </c>
      <c r="E379" s="1">
        <v>0</v>
      </c>
      <c r="F379" s="1">
        <v>0</v>
      </c>
      <c r="G379" s="2">
        <f t="shared" si="8"/>
        <v>113472.24335999999</v>
      </c>
      <c r="H379" s="2">
        <f t="shared" si="9"/>
        <v>0.44000000000232831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469945</v>
      </c>
      <c r="D386" s="1">
        <f>'PR-RAS'!E391</f>
        <v>1380336.3</v>
      </c>
      <c r="E386" s="1">
        <v>0</v>
      </c>
      <c r="F386" s="1">
        <v>0</v>
      </c>
      <c r="G386" s="2">
        <f t="shared" si="8"/>
        <v>1243787.7760000001</v>
      </c>
      <c r="H386" s="2">
        <f t="shared" si="9"/>
        <v>0.30000000004656613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469945</v>
      </c>
      <c r="D388" s="1">
        <f>'PR-RAS'!E393</f>
        <v>1380336.3</v>
      </c>
      <c r="E388" s="1">
        <v>0</v>
      </c>
      <c r="F388" s="1">
        <v>0</v>
      </c>
      <c r="G388" s="2">
        <f t="shared" si="8"/>
        <v>1250249.0112000001</v>
      </c>
      <c r="H388" s="2">
        <f t="shared" si="9"/>
        <v>0.30000000004656613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34097775</v>
      </c>
      <c r="D403" s="1">
        <f>'PR-RAS'!E408</f>
        <v>30966916.549999997</v>
      </c>
      <c r="E403" s="1">
        <v>0</v>
      </c>
      <c r="F403" s="1">
        <v>0</v>
      </c>
      <c r="G403" s="2">
        <f t="shared" si="8"/>
        <v>38604706.456200004</v>
      </c>
      <c r="H403" s="2">
        <f t="shared" si="9"/>
        <v>0.45000000298023224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165091807</v>
      </c>
      <c r="D407" s="1">
        <f>'PR-RAS'!E412</f>
        <v>158469801.03</v>
      </c>
      <c r="E407" s="1">
        <v>0</v>
      </c>
      <c r="F407" s="1">
        <v>0</v>
      </c>
      <c r="G407" s="2">
        <f t="shared" si="8"/>
        <v>195704752.07836002</v>
      </c>
      <c r="H407" s="2">
        <f t="shared" si="9"/>
        <v>3.0000001192092896E-2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154698505</v>
      </c>
      <c r="D408" s="1">
        <f>'PR-RAS'!E413</f>
        <v>166145782.02000004</v>
      </c>
      <c r="E408" s="1">
        <v>0</v>
      </c>
      <c r="F408" s="1">
        <v>0</v>
      </c>
      <c r="G408" s="2">
        <f t="shared" si="8"/>
        <v>198204958.09928003</v>
      </c>
      <c r="H408" s="2">
        <f t="shared" si="9"/>
        <v>2.0000040531158447E-2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10393302</v>
      </c>
      <c r="D409" s="1">
        <f>'PR-RAS'!E414</f>
        <v>0</v>
      </c>
      <c r="E409" s="1">
        <v>0</v>
      </c>
      <c r="F409" s="1">
        <v>0</v>
      </c>
      <c r="G409" s="2">
        <f t="shared" si="8"/>
        <v>4240467.216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7675980.9900000393</v>
      </c>
      <c r="E410" s="1">
        <v>0</v>
      </c>
      <c r="F410" s="1">
        <v>0</v>
      </c>
      <c r="G410" s="2">
        <f t="shared" si="8"/>
        <v>6278952.4498200314</v>
      </c>
      <c r="H410" s="2">
        <f t="shared" si="9"/>
        <v>9.9999606609344482E-3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10406699.35</v>
      </c>
      <c r="E411" s="1">
        <v>0</v>
      </c>
      <c r="F411" s="1">
        <v>0</v>
      </c>
      <c r="G411" s="2">
        <f t="shared" si="8"/>
        <v>8533493.4669999983</v>
      </c>
      <c r="H411" s="2">
        <f t="shared" si="9"/>
        <v>0.34999999962747097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1281894</v>
      </c>
      <c r="D413" s="1">
        <f>'PR-RAS'!E418</f>
        <v>1722477.23</v>
      </c>
      <c r="E413" s="1">
        <v>0</v>
      </c>
      <c r="F413" s="1">
        <v>0</v>
      </c>
      <c r="G413" s="2">
        <f t="shared" si="8"/>
        <v>1947461.5655199999</v>
      </c>
      <c r="H413" s="2">
        <f t="shared" si="9"/>
        <v>0.22999999998137355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530694</v>
      </c>
      <c r="D631" s="1">
        <f>'PR-RAS'!E637</f>
        <v>530694.15</v>
      </c>
      <c r="E631" s="1">
        <v>0</v>
      </c>
      <c r="F631" s="1">
        <v>0</v>
      </c>
      <c r="G631" s="2">
        <f t="shared" si="10"/>
        <v>1003011.849</v>
      </c>
      <c r="H631" s="2">
        <f t="shared" si="11"/>
        <v>0.15000000002328306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165091807</v>
      </c>
      <c r="D633" s="1">
        <f>'PR-RAS'!E639</f>
        <v>158469801.03</v>
      </c>
      <c r="E633" s="1">
        <v>0</v>
      </c>
      <c r="F633" s="1">
        <v>0</v>
      </c>
      <c r="G633" s="2">
        <f t="shared" si="10"/>
        <v>304643850.52592003</v>
      </c>
      <c r="H633" s="2">
        <f t="shared" si="11"/>
        <v>3.0000001192092896E-2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154698505</v>
      </c>
      <c r="D634" s="1">
        <f>'PR-RAS'!E640</f>
        <v>166145782.02000004</v>
      </c>
      <c r="E634" s="1">
        <v>0</v>
      </c>
      <c r="F634" s="1">
        <v>0</v>
      </c>
      <c r="G634" s="2">
        <f t="shared" si="10"/>
        <v>308264713.70232004</v>
      </c>
      <c r="H634" s="2">
        <f t="shared" si="11"/>
        <v>2.0000040531158447E-2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10393302</v>
      </c>
      <c r="D635" s="1">
        <f>'PR-RAS'!E641</f>
        <v>0</v>
      </c>
      <c r="E635" s="1">
        <v>0</v>
      </c>
      <c r="F635" s="1">
        <v>0</v>
      </c>
      <c r="G635" s="2">
        <f t="shared" si="10"/>
        <v>6589353.4680000003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7675980.9900000393</v>
      </c>
      <c r="E636" s="1">
        <v>0</v>
      </c>
      <c r="F636" s="1">
        <v>0</v>
      </c>
      <c r="G636" s="2">
        <f t="shared" si="10"/>
        <v>9748495.8573000506</v>
      </c>
      <c r="H636" s="2">
        <f t="shared" si="11"/>
        <v>9.9999606609344482E-3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530694</v>
      </c>
      <c r="D637" s="1">
        <f>'PR-RAS'!E643</f>
        <v>10937393.5</v>
      </c>
      <c r="E637" s="1">
        <v>0</v>
      </c>
      <c r="F637" s="1">
        <v>0</v>
      </c>
      <c r="G637" s="2">
        <f t="shared" si="10"/>
        <v>14249885.916000001</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10923996</v>
      </c>
      <c r="D639" s="1">
        <f>'PR-RAS'!E645</f>
        <v>3261412.5099999607</v>
      </c>
      <c r="E639" s="1">
        <v>0</v>
      </c>
      <c r="F639" s="1">
        <v>0</v>
      </c>
      <c r="G639" s="2">
        <f t="shared" si="10"/>
        <v>11131071.81075995</v>
      </c>
      <c r="H639" s="2">
        <f t="shared" si="11"/>
        <v>0.49000003933906555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7035846</v>
      </c>
      <c r="D641" s="1">
        <f>'PR-RAS'!E647</f>
        <v>7516155.2300000004</v>
      </c>
      <c r="E641" s="1">
        <v>0</v>
      </c>
      <c r="F641" s="1">
        <v>0</v>
      </c>
      <c r="G641" s="2">
        <f t="shared" si="10"/>
        <v>14123620.134400001</v>
      </c>
      <c r="H641" s="2">
        <f t="shared" si="11"/>
        <v>0.23000000044703484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9639597</v>
      </c>
      <c r="D642" s="1">
        <f>'PR-RAS'!E649</f>
        <v>14688997.359999999</v>
      </c>
      <c r="E642" s="1">
        <v>0</v>
      </c>
      <c r="F642" s="1">
        <v>0</v>
      </c>
      <c r="G642" s="2">
        <f t="shared" si="10"/>
        <v>25010276.292520002</v>
      </c>
      <c r="H642" s="2">
        <f t="shared" si="11"/>
        <v>0.35999999940395355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138945042</v>
      </c>
      <c r="D643" s="1">
        <f>'PR-RAS'!E650</f>
        <v>113776056.39</v>
      </c>
      <c r="E643" s="1">
        <v>0</v>
      </c>
      <c r="F643" s="1">
        <v>0</v>
      </c>
      <c r="G643" s="2">
        <f t="shared" si="10"/>
        <v>235291173.36875999</v>
      </c>
      <c r="H643" s="2">
        <f t="shared" si="11"/>
        <v>0.39000000059604645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133895642</v>
      </c>
      <c r="D644" s="1">
        <f>'PR-RAS'!E651</f>
        <v>120320733.84999999</v>
      </c>
      <c r="E644" s="1">
        <v>0</v>
      </c>
      <c r="F644" s="1">
        <v>0</v>
      </c>
      <c r="G644" s="2">
        <f t="shared" si="10"/>
        <v>240827361.53709999</v>
      </c>
      <c r="H644" s="2">
        <f t="shared" si="11"/>
        <v>0.15000000596046448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14688997</v>
      </c>
      <c r="D645" s="1">
        <f>'PR-RAS'!E652</f>
        <v>8144319.900000006</v>
      </c>
      <c r="E645" s="1">
        <v>0</v>
      </c>
      <c r="F645" s="1">
        <v>0</v>
      </c>
      <c r="G645" s="2">
        <f t="shared" si="10"/>
        <v>19949598.099200007</v>
      </c>
      <c r="H645" s="2">
        <f t="shared" si="11"/>
        <v>9.9999994039535522E-2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469</v>
      </c>
      <c r="D647" s="1">
        <f>'PR-RAS'!E654</f>
        <v>473</v>
      </c>
      <c r="E647" s="1">
        <v>0</v>
      </c>
      <c r="F647" s="1">
        <v>0</v>
      </c>
      <c r="G647" s="2">
        <f t="shared" si="10"/>
        <v>914.09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459</v>
      </c>
      <c r="D649" s="1">
        <f>'PR-RAS'!E656</f>
        <v>464</v>
      </c>
      <c r="E649" s="1">
        <v>0</v>
      </c>
      <c r="F649" s="1">
        <v>0</v>
      </c>
      <c r="G649" s="2">
        <f t="shared" si="10"/>
        <v>898.77600000000007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283454</v>
      </c>
      <c r="D663" s="1">
        <f>'PR-RAS'!E670</f>
        <v>284636.96000000002</v>
      </c>
      <c r="E663" s="1">
        <v>0</v>
      </c>
      <c r="F663" s="1">
        <v>0</v>
      </c>
      <c r="G663" s="2">
        <f t="shared" si="10"/>
        <v>564505.8830400001</v>
      </c>
      <c r="H663" s="2">
        <f t="shared" si="11"/>
        <v>3.9999999979045242E-2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84983.08</v>
      </c>
      <c r="E669" s="1">
        <v>0</v>
      </c>
      <c r="F669" s="1">
        <v>0</v>
      </c>
      <c r="G669" s="2">
        <f t="shared" si="10"/>
        <v>113537.39488000001</v>
      </c>
      <c r="H669" s="2">
        <f t="shared" si="11"/>
        <v>8.000000000174623E-2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35273</v>
      </c>
      <c r="D670" s="1">
        <f>'PR-RAS'!E677</f>
        <v>0</v>
      </c>
      <c r="E670" s="1">
        <v>0</v>
      </c>
      <c r="F670" s="1">
        <v>0</v>
      </c>
      <c r="G670" s="2">
        <f t="shared" si="10"/>
        <v>23597.637000000002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582374</v>
      </c>
      <c r="D689" s="1">
        <f>'PR-RAS'!E696</f>
        <v>1232234.3700000001</v>
      </c>
      <c r="E689" s="1">
        <v>0</v>
      </c>
      <c r="F689" s="1">
        <v>0</v>
      </c>
      <c r="G689" s="2">
        <f t="shared" si="10"/>
        <v>2096227.8051199999</v>
      </c>
      <c r="H689" s="2">
        <f t="shared" si="11"/>
        <v>0.37000000011175871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4710645</v>
      </c>
      <c r="D703" s="1">
        <f>'PR-RAS'!E710</f>
        <v>4991501.91</v>
      </c>
      <c r="E703" s="1">
        <v>0</v>
      </c>
      <c r="F703" s="1">
        <v>0</v>
      </c>
      <c r="G703" s="2">
        <f t="shared" si="10"/>
        <v>10314941.47164</v>
      </c>
      <c r="H703" s="2">
        <f t="shared" si="11"/>
        <v>8.9999999850988388E-2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94413</v>
      </c>
      <c r="D709" s="1">
        <f>'PR-RAS'!E716</f>
        <v>64153.32</v>
      </c>
      <c r="E709" s="1">
        <v>0</v>
      </c>
      <c r="F709" s="1">
        <v>0</v>
      </c>
      <c r="G709" s="2">
        <f t="shared" si="10"/>
        <v>157685.50511999999</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132314</v>
      </c>
      <c r="D710" s="1">
        <f>'PR-RAS'!E717</f>
        <v>71546.22</v>
      </c>
      <c r="E710" s="1">
        <v>0</v>
      </c>
      <c r="F710" s="1">
        <v>0</v>
      </c>
      <c r="G710" s="2">
        <f t="shared" si="10"/>
        <v>195263.16595999998</v>
      </c>
      <c r="H710" s="2">
        <f t="shared" si="11"/>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2096246</v>
      </c>
      <c r="D711" s="1">
        <f>'PR-RAS'!E718</f>
        <v>2148823.71</v>
      </c>
      <c r="E711" s="1">
        <v>0</v>
      </c>
      <c r="F711" s="1">
        <v>0</v>
      </c>
      <c r="G711" s="2">
        <f t="shared" si="10"/>
        <v>4539664.3281999994</v>
      </c>
      <c r="H711" s="2">
        <f t="shared" si="11"/>
        <v>0.2900000000372529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8417</v>
      </c>
      <c r="D713" s="1">
        <f>'PR-RAS'!E720</f>
        <v>111552.39</v>
      </c>
      <c r="E713" s="1">
        <v>0</v>
      </c>
      <c r="F713" s="1">
        <v>0</v>
      </c>
      <c r="G713" s="2">
        <f t="shared" si="10"/>
        <v>164843.50735999999</v>
      </c>
      <c r="H713" s="2">
        <f t="shared" si="11"/>
        <v>0.38999999999941792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6278639</v>
      </c>
      <c r="D714" s="1">
        <f>'PR-RAS'!E721</f>
        <v>6969591.9800000004</v>
      </c>
      <c r="E714" s="1">
        <v>0</v>
      </c>
      <c r="F714" s="1">
        <v>0</v>
      </c>
      <c r="G714" s="2">
        <f t="shared" si="10"/>
        <v>14415307.770479999</v>
      </c>
      <c r="H714" s="2">
        <f t="shared" si="11"/>
        <v>1.9999999552965164E-2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1642438</v>
      </c>
      <c r="D715" s="1">
        <f>'PR-RAS'!E722</f>
        <v>1965186.27</v>
      </c>
      <c r="E715" s="1">
        <v>0</v>
      </c>
      <c r="F715" s="1">
        <v>0</v>
      </c>
      <c r="G715" s="2">
        <f t="shared" si="10"/>
        <v>3978986.7255599997</v>
      </c>
      <c r="H715" s="2">
        <f t="shared" si="11"/>
        <v>0.27000000001862645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490380</v>
      </c>
      <c r="D716" s="1">
        <f>'PR-RAS'!E723</f>
        <v>415421.96</v>
      </c>
      <c r="E716" s="1">
        <v>0</v>
      </c>
      <c r="F716" s="1">
        <v>0</v>
      </c>
      <c r="G716" s="2">
        <f t="shared" si="10"/>
        <v>944675.10279999988</v>
      </c>
      <c r="H716" s="2">
        <f t="shared" si="11"/>
        <v>3.9999999979045242E-2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710889</v>
      </c>
      <c r="D812" s="1">
        <f>'PR-RAS'!E819</f>
        <v>676869.92</v>
      </c>
      <c r="E812" s="1">
        <v>0</v>
      </c>
      <c r="F812" s="1">
        <v>0</v>
      </c>
      <c r="G812" s="2">
        <f t="shared" si="18"/>
        <v>1674413.9892400003</v>
      </c>
      <c r="H812" s="2">
        <f t="shared" si="19"/>
        <v>7.9999999958090484E-2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185476014</v>
      </c>
      <c r="D984" s="6">
        <f>BILANCA!E6</f>
        <v>183085519.56999999</v>
      </c>
      <c r="E984" s="6">
        <v>0</v>
      </c>
      <c r="F984" s="6">
        <v>0</v>
      </c>
      <c r="G984" s="7">
        <f t="shared" ref="G984:G1241" si="22">B984/1000*C984+B984/500*D984</f>
        <v>551647.05313999997</v>
      </c>
      <c r="H984" s="7">
        <f t="shared" si="19"/>
        <v>0.43000000715255737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157335744</v>
      </c>
      <c r="D985" s="1">
        <f>BILANCA!E7</f>
        <v>163098946.93000001</v>
      </c>
      <c r="E985" s="1">
        <v>0</v>
      </c>
      <c r="F985" s="1">
        <v>0</v>
      </c>
      <c r="G985" s="2">
        <f t="shared" si="22"/>
        <v>967067.27572000003</v>
      </c>
      <c r="H985" s="2">
        <f t="shared" si="19"/>
        <v>6.9999992847442627E-2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6575757</v>
      </c>
      <c r="D986" s="1">
        <f>BILANCA!E8</f>
        <v>6473526.2999999989</v>
      </c>
      <c r="E986" s="1">
        <v>0</v>
      </c>
      <c r="F986" s="1">
        <v>0</v>
      </c>
      <c r="G986" s="2">
        <f t="shared" si="22"/>
        <v>58568.428799999994</v>
      </c>
      <c r="H986" s="2">
        <f t="shared" si="19"/>
        <v>0.29999999888241291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6009902</v>
      </c>
      <c r="D987" s="1">
        <f>BILANCA!E9</f>
        <v>6009901.5499999998</v>
      </c>
      <c r="E987" s="1">
        <v>0</v>
      </c>
      <c r="F987" s="1">
        <v>0</v>
      </c>
      <c r="G987" s="2">
        <f t="shared" si="22"/>
        <v>72118.820399999997</v>
      </c>
      <c r="H987" s="2">
        <f t="shared" si="19"/>
        <v>0.45000000018626451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2406184</v>
      </c>
      <c r="D988" s="1">
        <f>BILANCA!E10</f>
        <v>2469421.73</v>
      </c>
      <c r="E988" s="1">
        <v>0</v>
      </c>
      <c r="F988" s="1">
        <v>0</v>
      </c>
      <c r="G988" s="2">
        <f t="shared" si="22"/>
        <v>36725.137300000002</v>
      </c>
      <c r="H988" s="2">
        <f t="shared" si="19"/>
        <v>0.27000000001862645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1840329</v>
      </c>
      <c r="D989" s="1">
        <f>BILANCA!E11</f>
        <v>2005796.98</v>
      </c>
      <c r="E989" s="1">
        <v>0</v>
      </c>
      <c r="F989" s="1">
        <v>0</v>
      </c>
      <c r="G989" s="2">
        <f t="shared" si="22"/>
        <v>35111.537759999999</v>
      </c>
      <c r="H989" s="2">
        <f t="shared" si="19"/>
        <v>2.0000000018626451E-2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147831491</v>
      </c>
      <c r="D990" s="1">
        <f>BILANCA!E12</f>
        <v>154213412.77000001</v>
      </c>
      <c r="E990" s="1">
        <v>0</v>
      </c>
      <c r="F990" s="1">
        <v>0</v>
      </c>
      <c r="G990" s="2">
        <f t="shared" si="22"/>
        <v>3193808.2157800002</v>
      </c>
      <c r="H990" s="2">
        <f t="shared" si="19"/>
        <v>0.22999998927116394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108348819</v>
      </c>
      <c r="D991" s="1">
        <f>BILANCA!E13</f>
        <v>114200464.47999999</v>
      </c>
      <c r="E991" s="1">
        <v>0</v>
      </c>
      <c r="F991" s="1">
        <v>0</v>
      </c>
      <c r="G991" s="2">
        <f t="shared" si="22"/>
        <v>2693997.9836800001</v>
      </c>
      <c r="H991" s="2">
        <f t="shared" si="19"/>
        <v>0.47999998927116394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138397</v>
      </c>
      <c r="D992" s="1">
        <f>BILANCA!E14</f>
        <v>138397.41</v>
      </c>
      <c r="E992" s="1">
        <v>0</v>
      </c>
      <c r="F992" s="1">
        <v>0</v>
      </c>
      <c r="G992" s="2">
        <f t="shared" si="22"/>
        <v>3736.7263799999996</v>
      </c>
      <c r="H992" s="2">
        <f t="shared" si="19"/>
        <v>0.41000000000349246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178457271</v>
      </c>
      <c r="D993" s="1">
        <f>BILANCA!E15</f>
        <v>186624264.16</v>
      </c>
      <c r="E993" s="1">
        <v>0</v>
      </c>
      <c r="F993" s="1">
        <v>0</v>
      </c>
      <c r="G993" s="2">
        <f t="shared" si="22"/>
        <v>5517057.9932000004</v>
      </c>
      <c r="H993" s="2">
        <f t="shared" si="19"/>
        <v>0.15999999642372131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946161</v>
      </c>
      <c r="D995" s="1">
        <f>BILANCA!E17</f>
        <v>946160.78</v>
      </c>
      <c r="E995" s="1">
        <v>0</v>
      </c>
      <c r="F995" s="1">
        <v>0</v>
      </c>
      <c r="G995" s="2">
        <f t="shared" si="22"/>
        <v>34061.790720000005</v>
      </c>
      <c r="H995" s="2">
        <f t="shared" si="19"/>
        <v>0.21999999997206032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71193010</v>
      </c>
      <c r="D996" s="1">
        <f>BILANCA!E18</f>
        <v>73508357.870000005</v>
      </c>
      <c r="E996" s="1">
        <v>0</v>
      </c>
      <c r="F996" s="1">
        <v>0</v>
      </c>
      <c r="G996" s="2">
        <f t="shared" si="22"/>
        <v>2836726.43462</v>
      </c>
      <c r="H996" s="2">
        <f t="shared" si="19"/>
        <v>0.12999999523162842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37851160</v>
      </c>
      <c r="D997" s="1">
        <f>BILANCA!E19</f>
        <v>37574240.12000002</v>
      </c>
      <c r="E997" s="1">
        <v>0</v>
      </c>
      <c r="F997" s="1">
        <v>0</v>
      </c>
      <c r="G997" s="2">
        <f t="shared" si="22"/>
        <v>1581994.9633600006</v>
      </c>
      <c r="H997" s="2">
        <f t="shared" si="19"/>
        <v>0.12000001966953278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32780289</v>
      </c>
      <c r="D998" s="1">
        <f>BILANCA!E20</f>
        <v>33776380.240000002</v>
      </c>
      <c r="E998" s="1">
        <v>0</v>
      </c>
      <c r="F998" s="1">
        <v>0</v>
      </c>
      <c r="G998" s="2">
        <f t="shared" si="22"/>
        <v>1504995.7422</v>
      </c>
      <c r="H998" s="2">
        <f t="shared" si="19"/>
        <v>0.24000000208616257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3114351</v>
      </c>
      <c r="D999" s="1">
        <f>BILANCA!E21</f>
        <v>3174656.01</v>
      </c>
      <c r="E999" s="1">
        <v>0</v>
      </c>
      <c r="F999" s="1">
        <v>0</v>
      </c>
      <c r="G999" s="2">
        <f t="shared" si="22"/>
        <v>151418.60832</v>
      </c>
      <c r="H999" s="2">
        <f t="shared" si="19"/>
        <v>9.9999997764825821E-3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2113198</v>
      </c>
      <c r="D1000" s="1">
        <f>BILANCA!E22</f>
        <v>2112761</v>
      </c>
      <c r="E1000" s="1">
        <v>0</v>
      </c>
      <c r="F1000" s="1">
        <v>0</v>
      </c>
      <c r="G1000" s="2">
        <f t="shared" si="22"/>
        <v>107758.24000000002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70311393</v>
      </c>
      <c r="D1001" s="1">
        <f>BILANCA!E23</f>
        <v>80097274.680000007</v>
      </c>
      <c r="E1001" s="1">
        <v>0</v>
      </c>
      <c r="F1001" s="1">
        <v>0</v>
      </c>
      <c r="G1001" s="2">
        <f t="shared" si="22"/>
        <v>4149106.9624800002</v>
      </c>
      <c r="H1001" s="2">
        <f t="shared" si="19"/>
        <v>0.31999999284744263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28348559</v>
      </c>
      <c r="D1002" s="1">
        <f>BILANCA!E24</f>
        <v>38011720.299999997</v>
      </c>
      <c r="E1002" s="1">
        <v>0</v>
      </c>
      <c r="F1002" s="1">
        <v>0</v>
      </c>
      <c r="G1002" s="2">
        <f t="shared" si="22"/>
        <v>1983067.9923999999</v>
      </c>
      <c r="H1002" s="2">
        <f t="shared" si="19"/>
        <v>0.29999999701976776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4135485</v>
      </c>
      <c r="D1004" s="1">
        <f>BILANCA!E26</f>
        <v>4232006.5</v>
      </c>
      <c r="E1004" s="1">
        <v>0</v>
      </c>
      <c r="F1004" s="1">
        <v>0</v>
      </c>
      <c r="G1004" s="2">
        <f t="shared" si="22"/>
        <v>264589.45800000004</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102952115</v>
      </c>
      <c r="D1006" s="1">
        <f>BILANCA!E28</f>
        <v>123830558.61</v>
      </c>
      <c r="E1006" s="1">
        <v>0</v>
      </c>
      <c r="F1006" s="1">
        <v>0</v>
      </c>
      <c r="G1006" s="2">
        <f t="shared" si="22"/>
        <v>8064104.3410599995</v>
      </c>
      <c r="H1006" s="2">
        <f t="shared" si="19"/>
        <v>0.39000000059604645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286568</v>
      </c>
      <c r="D1007" s="1">
        <f>BILANCA!E29</f>
        <v>196072.94000000006</v>
      </c>
      <c r="E1007" s="1">
        <v>0</v>
      </c>
      <c r="F1007" s="1">
        <v>0</v>
      </c>
      <c r="G1007" s="2">
        <f t="shared" si="22"/>
        <v>16289.133120000002</v>
      </c>
      <c r="H1007" s="2">
        <f t="shared" si="19"/>
        <v>5.9999999939464033E-2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892332</v>
      </c>
      <c r="D1008" s="1">
        <f>BILANCA!E30</f>
        <v>892332.02</v>
      </c>
      <c r="E1008" s="1">
        <v>0</v>
      </c>
      <c r="F1008" s="1">
        <v>0</v>
      </c>
      <c r="G1008" s="2">
        <f t="shared" si="22"/>
        <v>66924.901000000013</v>
      </c>
      <c r="H1008" s="2">
        <f t="shared" si="19"/>
        <v>2.0000000018626451E-2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605764</v>
      </c>
      <c r="D1012" s="1">
        <f>BILANCA!E34</f>
        <v>696259.08</v>
      </c>
      <c r="E1012" s="1">
        <v>0</v>
      </c>
      <c r="F1012" s="1">
        <v>0</v>
      </c>
      <c r="G1012" s="2">
        <f t="shared" si="22"/>
        <v>57950.182639999999</v>
      </c>
      <c r="H1012" s="2">
        <f t="shared" si="19"/>
        <v>7.9999999958090484E-2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577344</v>
      </c>
      <c r="D1013" s="1">
        <f>BILANCA!E35</f>
        <v>624921.73</v>
      </c>
      <c r="E1013" s="1">
        <v>0</v>
      </c>
      <c r="F1013" s="1">
        <v>0</v>
      </c>
      <c r="G1013" s="2">
        <f t="shared" si="22"/>
        <v>54815.623799999994</v>
      </c>
      <c r="H1013" s="2">
        <f t="shared" si="19"/>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3236934</v>
      </c>
      <c r="D1014" s="1">
        <f>BILANCA!E36</f>
        <v>3373478.44</v>
      </c>
      <c r="E1014" s="1">
        <v>0</v>
      </c>
      <c r="F1014" s="1">
        <v>0</v>
      </c>
      <c r="G1014" s="2">
        <f t="shared" si="22"/>
        <v>309500.61728000001</v>
      </c>
      <c r="H1014" s="2">
        <f t="shared" si="19"/>
        <v>0.43999999994412065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290000</v>
      </c>
      <c r="D1017" s="1">
        <f>BILANCA!E39</f>
        <v>290000</v>
      </c>
      <c r="E1017" s="1">
        <v>0</v>
      </c>
      <c r="F1017" s="1">
        <v>0</v>
      </c>
      <c r="G1017" s="2">
        <f t="shared" si="22"/>
        <v>29580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2949590</v>
      </c>
      <c r="D1018" s="1">
        <f>BILANCA!E40</f>
        <v>3038556.71</v>
      </c>
      <c r="E1018" s="1">
        <v>0</v>
      </c>
      <c r="F1018" s="1">
        <v>0</v>
      </c>
      <c r="G1018" s="2">
        <f t="shared" si="22"/>
        <v>315934.61970000004</v>
      </c>
      <c r="H1018" s="2">
        <f t="shared" si="19"/>
        <v>0.2900000000372529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767600</v>
      </c>
      <c r="D1023" s="1">
        <f>BILANCA!E45</f>
        <v>1617713.5000000002</v>
      </c>
      <c r="E1023" s="1">
        <v>0</v>
      </c>
      <c r="F1023" s="1">
        <v>0</v>
      </c>
      <c r="G1023" s="2">
        <f t="shared" si="22"/>
        <v>160121.08000000002</v>
      </c>
      <c r="H1023" s="2">
        <f t="shared" si="19"/>
        <v>0.49999999976716936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1962905</v>
      </c>
      <c r="D1025" s="1">
        <f>BILANCA!E47</f>
        <v>3056817.1</v>
      </c>
      <c r="E1025" s="1">
        <v>0</v>
      </c>
      <c r="F1025" s="1">
        <v>0</v>
      </c>
      <c r="G1025" s="2">
        <f t="shared" si="22"/>
        <v>339214.64640000003</v>
      </c>
      <c r="H1025" s="2">
        <f t="shared" si="19"/>
        <v>0.10000000009313226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163424</v>
      </c>
      <c r="D1026" s="1">
        <f>BILANCA!E48</f>
        <v>163424.35</v>
      </c>
      <c r="E1026" s="1">
        <v>0</v>
      </c>
      <c r="F1026" s="1">
        <v>0</v>
      </c>
      <c r="G1026" s="2">
        <f t="shared" si="22"/>
        <v>21081.7261</v>
      </c>
      <c r="H1026" s="2">
        <f t="shared" si="19"/>
        <v>0.35000000000582077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1358729</v>
      </c>
      <c r="D1028" s="1">
        <f>BILANCA!E50</f>
        <v>1602527.95</v>
      </c>
      <c r="E1028" s="1">
        <v>0</v>
      </c>
      <c r="F1028" s="1">
        <v>0</v>
      </c>
      <c r="G1028" s="2">
        <f t="shared" si="22"/>
        <v>205370.32049999997</v>
      </c>
      <c r="H1028" s="2">
        <f t="shared" si="19"/>
        <v>5.0000000046566129E-2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1004671</v>
      </c>
      <c r="D1032" s="1">
        <f>BILANCA!E54</f>
        <v>1026440.43</v>
      </c>
      <c r="E1032" s="1">
        <v>0</v>
      </c>
      <c r="F1032" s="1">
        <v>0</v>
      </c>
      <c r="G1032" s="2">
        <f t="shared" si="22"/>
        <v>149820.04114000002</v>
      </c>
      <c r="H1032" s="2">
        <f t="shared" si="19"/>
        <v>0.43000000005122274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1004671</v>
      </c>
      <c r="D1033" s="1">
        <f>BILANCA!E55</f>
        <v>1026440.43</v>
      </c>
      <c r="E1033" s="1">
        <v>0</v>
      </c>
      <c r="F1033" s="1">
        <v>0</v>
      </c>
      <c r="G1033" s="2">
        <f t="shared" si="22"/>
        <v>152877.59299999999</v>
      </c>
      <c r="H1033" s="2">
        <f t="shared" si="19"/>
        <v>0.43000000005122274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1651258</v>
      </c>
      <c r="D1034" s="1">
        <f>BILANCA!E56</f>
        <v>1200625.48</v>
      </c>
      <c r="E1034" s="1">
        <v>0</v>
      </c>
      <c r="F1034" s="1">
        <v>0</v>
      </c>
      <c r="G1034" s="2">
        <f t="shared" si="22"/>
        <v>206677.95695999998</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1651258</v>
      </c>
      <c r="D1036" s="1">
        <f>BILANCA!E58</f>
        <v>1200625.48</v>
      </c>
      <c r="E1036" s="1">
        <v>0</v>
      </c>
      <c r="F1036" s="1">
        <v>0</v>
      </c>
      <c r="G1036" s="2">
        <f t="shared" si="22"/>
        <v>214782.97487999999</v>
      </c>
      <c r="H1036" s="2">
        <f t="shared" si="19"/>
        <v>0.47999999998137355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1277238</v>
      </c>
      <c r="D1041" s="1">
        <f>BILANCA!E63</f>
        <v>1211382.3799999999</v>
      </c>
      <c r="E1041" s="1">
        <v>0</v>
      </c>
      <c r="F1041" s="1">
        <v>0</v>
      </c>
      <c r="G1041" s="2">
        <f t="shared" si="22"/>
        <v>214600.16008</v>
      </c>
      <c r="H1041" s="2">
        <f t="shared" si="19"/>
        <v>0.37999999988824129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1277238</v>
      </c>
      <c r="D1045" s="1">
        <f>BILANCA!E67</f>
        <v>1211382.3799999999</v>
      </c>
      <c r="E1045" s="1">
        <v>0</v>
      </c>
      <c r="F1045" s="1">
        <v>0</v>
      </c>
      <c r="G1045" s="2">
        <f t="shared" si="22"/>
        <v>229400.17111999998</v>
      </c>
      <c r="H1045" s="2">
        <f t="shared" si="19"/>
        <v>0.37999999988824129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28140270</v>
      </c>
      <c r="D1046" s="1">
        <f>BILANCA!E68</f>
        <v>19986572.640000001</v>
      </c>
      <c r="E1046" s="1">
        <v>0</v>
      </c>
      <c r="F1046" s="1">
        <v>0</v>
      </c>
      <c r="G1046" s="2">
        <f t="shared" si="22"/>
        <v>4291145.1626399998</v>
      </c>
      <c r="H1046" s="2">
        <f t="shared" si="19"/>
        <v>0.35999999940395355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14688997</v>
      </c>
      <c r="D1047" s="1">
        <f>BILANCA!E69</f>
        <v>8144319.9000000004</v>
      </c>
      <c r="E1047" s="1">
        <v>0</v>
      </c>
      <c r="F1047" s="1">
        <v>0</v>
      </c>
      <c r="G1047" s="2">
        <f t="shared" si="22"/>
        <v>1982568.7552</v>
      </c>
      <c r="H1047" s="2">
        <f t="shared" si="19"/>
        <v>9.999999962747097E-2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14682451</v>
      </c>
      <c r="D1048" s="1">
        <f>BILANCA!E70</f>
        <v>8144319.9000000004</v>
      </c>
      <c r="E1048" s="1">
        <v>0</v>
      </c>
      <c r="F1048" s="1">
        <v>0</v>
      </c>
      <c r="G1048" s="2">
        <f t="shared" si="22"/>
        <v>2013120.9020000002</v>
      </c>
      <c r="H1048" s="2">
        <f t="shared" si="19"/>
        <v>9.999999962747097E-2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14682451</v>
      </c>
      <c r="D1050" s="1">
        <f>BILANCA!E72</f>
        <v>8144319.9000000004</v>
      </c>
      <c r="E1050" s="1">
        <v>0</v>
      </c>
      <c r="F1050" s="1">
        <v>0</v>
      </c>
      <c r="G1050" s="2">
        <f t="shared" si="22"/>
        <v>2075063.0836</v>
      </c>
      <c r="H1050" s="2">
        <f t="shared" si="19"/>
        <v>9.999999962747097E-2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6546</v>
      </c>
      <c r="D1054" s="1">
        <f>BILANCA!E76</f>
        <v>0</v>
      </c>
      <c r="E1054" s="1">
        <v>0</v>
      </c>
      <c r="F1054" s="1">
        <v>0</v>
      </c>
      <c r="G1054" s="2">
        <f t="shared" si="22"/>
        <v>464.76599999999996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3263632</v>
      </c>
      <c r="D1056" s="1">
        <f>BILANCA!E78</f>
        <v>699641.11</v>
      </c>
      <c r="E1056" s="1">
        <v>0</v>
      </c>
      <c r="F1056" s="1">
        <v>0</v>
      </c>
      <c r="G1056" s="2">
        <f t="shared" si="22"/>
        <v>340392.73806</v>
      </c>
      <c r="H1056" s="2">
        <f t="shared" si="19"/>
        <v>0.10999999998603016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19980</v>
      </c>
      <c r="D1060" s="1">
        <f>BILANCA!E82</f>
        <v>19980</v>
      </c>
      <c r="E1060" s="1">
        <v>0</v>
      </c>
      <c r="F1060" s="1">
        <v>0</v>
      </c>
      <c r="G1060" s="2">
        <f t="shared" si="22"/>
        <v>4615.38</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3243652</v>
      </c>
      <c r="D1064" s="1">
        <f>BILANCA!E86</f>
        <v>679661.11</v>
      </c>
      <c r="E1064" s="1">
        <v>0</v>
      </c>
      <c r="F1064" s="1">
        <v>0</v>
      </c>
      <c r="G1064" s="2">
        <f t="shared" si="22"/>
        <v>372840.91182000004</v>
      </c>
      <c r="H1064" s="2">
        <f t="shared" si="19"/>
        <v>0.10999999998603016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367736</v>
      </c>
      <c r="D1096" s="1">
        <f>BILANCA!E118</f>
        <v>367736.16</v>
      </c>
      <c r="E1096" s="1">
        <v>0</v>
      </c>
      <c r="F1096" s="1">
        <v>0</v>
      </c>
      <c r="G1096" s="2">
        <f t="shared" si="22"/>
        <v>124662.54016</v>
      </c>
      <c r="H1096" s="2">
        <f t="shared" si="23"/>
        <v>0.15999999997438863</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367736</v>
      </c>
      <c r="D1097" s="1">
        <f>BILANCA!E119</f>
        <v>367736.16</v>
      </c>
      <c r="E1097" s="1">
        <v>0</v>
      </c>
      <c r="F1097" s="1">
        <v>0</v>
      </c>
      <c r="G1097" s="2">
        <f t="shared" si="22"/>
        <v>125765.74848000001</v>
      </c>
      <c r="H1097" s="2">
        <f t="shared" si="23"/>
        <v>0.15999999997438863</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367736</v>
      </c>
      <c r="D1103" s="1">
        <f>BILANCA!E125</f>
        <v>367736.16</v>
      </c>
      <c r="E1103" s="1">
        <v>0</v>
      </c>
      <c r="F1103" s="1">
        <v>0</v>
      </c>
      <c r="G1103" s="2">
        <f t="shared" si="22"/>
        <v>132384.99839999998</v>
      </c>
      <c r="H1103" s="2">
        <f t="shared" si="23"/>
        <v>0.15999999997438863</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1412206</v>
      </c>
      <c r="D1112" s="1">
        <f>BILANCA!E134</f>
        <v>1412206.18</v>
      </c>
      <c r="E1112" s="1">
        <v>0</v>
      </c>
      <c r="F1112" s="1">
        <v>0</v>
      </c>
      <c r="G1112" s="2">
        <f t="shared" si="22"/>
        <v>546523.76844000001</v>
      </c>
      <c r="H1112" s="2">
        <f t="shared" si="23"/>
        <v>0.17999999993480742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1412206</v>
      </c>
      <c r="D1113" s="1">
        <f>BILANCA!E135</f>
        <v>1412206.18</v>
      </c>
      <c r="E1113" s="1">
        <v>0</v>
      </c>
      <c r="F1113" s="1">
        <v>0</v>
      </c>
      <c r="G1113" s="2">
        <f t="shared" si="22"/>
        <v>550760.38679999998</v>
      </c>
      <c r="H1113" s="2">
        <f t="shared" si="23"/>
        <v>0.17999999993480742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1412206</v>
      </c>
      <c r="D1119" s="1">
        <f>BILANCA!E141</f>
        <v>1412206.18</v>
      </c>
      <c r="E1119" s="1">
        <v>0</v>
      </c>
      <c r="F1119" s="1">
        <v>0</v>
      </c>
      <c r="G1119" s="2">
        <f t="shared" si="22"/>
        <v>576180.09696</v>
      </c>
      <c r="H1119" s="2">
        <f t="shared" si="23"/>
        <v>0.17999999993480742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1352477</v>
      </c>
      <c r="D1124" s="1">
        <f>BILANCA!E146</f>
        <v>1843471.9300000002</v>
      </c>
      <c r="E1124" s="1">
        <v>0</v>
      </c>
      <c r="F1124" s="1">
        <v>0</v>
      </c>
      <c r="G1124" s="2">
        <f t="shared" si="22"/>
        <v>710558.3412599999</v>
      </c>
      <c r="H1124" s="2">
        <f t="shared" si="23"/>
        <v>6.9999999832361937E-2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552</v>
      </c>
      <c r="D1136" s="1">
        <f>BILANCA!E158</f>
        <v>6562.24</v>
      </c>
      <c r="E1136" s="1">
        <v>0</v>
      </c>
      <c r="F1136" s="1">
        <v>0</v>
      </c>
      <c r="G1136" s="2">
        <f t="shared" si="22"/>
        <v>2092.50144</v>
      </c>
      <c r="H1136" s="2">
        <f t="shared" si="23"/>
        <v>0.23999999999978172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29000</v>
      </c>
      <c r="D1137" s="1">
        <f>BILANCA!E159</f>
        <v>21500</v>
      </c>
      <c r="E1137" s="1">
        <v>0</v>
      </c>
      <c r="F1137" s="1">
        <v>0</v>
      </c>
      <c r="G1137" s="2">
        <f t="shared" si="22"/>
        <v>11088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1648697</v>
      </c>
      <c r="D1138" s="1">
        <f>BILANCA!E160</f>
        <v>2155590.5499999998</v>
      </c>
      <c r="E1138" s="1">
        <v>0</v>
      </c>
      <c r="F1138" s="1">
        <v>0</v>
      </c>
      <c r="G1138" s="2">
        <f t="shared" si="22"/>
        <v>923781.10549999995</v>
      </c>
      <c r="H1138" s="2">
        <f t="shared" si="23"/>
        <v>0.45000000018626451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325772</v>
      </c>
      <c r="D1141" s="1">
        <f>BILANCA!E163</f>
        <v>340180.86</v>
      </c>
      <c r="E1141" s="1">
        <v>0</v>
      </c>
      <c r="F1141" s="1">
        <v>0</v>
      </c>
      <c r="G1141" s="2">
        <f t="shared" si="22"/>
        <v>158969.12776</v>
      </c>
      <c r="H1141" s="2">
        <f t="shared" si="23"/>
        <v>0.14000000001396984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19376</v>
      </c>
      <c r="D1142" s="1">
        <f>BILANCA!E164</f>
        <v>3042.13</v>
      </c>
      <c r="E1142" s="1">
        <v>0</v>
      </c>
      <c r="F1142" s="1">
        <v>0</v>
      </c>
      <c r="G1142" s="2">
        <f t="shared" si="22"/>
        <v>4048.1813400000001</v>
      </c>
      <c r="H1142" s="2">
        <f t="shared" si="23"/>
        <v>0.13000000000010914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19376</v>
      </c>
      <c r="D1144" s="1">
        <f>BILANCA!E166</f>
        <v>3042.13</v>
      </c>
      <c r="E1144" s="1">
        <v>0</v>
      </c>
      <c r="F1144" s="1">
        <v>0</v>
      </c>
      <c r="G1144" s="2">
        <f t="shared" si="22"/>
        <v>4099.1018599999998</v>
      </c>
      <c r="H1144" s="2">
        <f t="shared" si="23"/>
        <v>0.13000000000010914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7035846</v>
      </c>
      <c r="D1148" s="1">
        <f>BILANCA!E170</f>
        <v>7516155.2300000004</v>
      </c>
      <c r="E1148" s="1">
        <v>0</v>
      </c>
      <c r="F1148" s="1">
        <v>0</v>
      </c>
      <c r="G1148" s="2">
        <f t="shared" si="22"/>
        <v>3641245.8159000007</v>
      </c>
      <c r="H1148" s="2">
        <f t="shared" si="23"/>
        <v>0.23000000044703484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7035846</v>
      </c>
      <c r="D1151" s="1">
        <f>BILANCA!E173</f>
        <v>7516155.2300000004</v>
      </c>
      <c r="E1151" s="1">
        <v>0</v>
      </c>
      <c r="F1151" s="1">
        <v>0</v>
      </c>
      <c r="G1151" s="2">
        <f t="shared" si="22"/>
        <v>3707450.2852800004</v>
      </c>
      <c r="H1151" s="2">
        <f t="shared" si="23"/>
        <v>0.23000000044703484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185476014</v>
      </c>
      <c r="D1152" s="1">
        <f>BILANCA!E175</f>
        <v>183085519.56999999</v>
      </c>
      <c r="E1152" s="1">
        <v>0</v>
      </c>
      <c r="F1152" s="1">
        <v>0</v>
      </c>
      <c r="G1152" s="2">
        <f t="shared" si="22"/>
        <v>93228351.980660006</v>
      </c>
      <c r="H1152" s="2">
        <f t="shared" si="23"/>
        <v>0.43000000715255737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14087519</v>
      </c>
      <c r="D1153" s="1">
        <f>BILANCA!E176</f>
        <v>13181097.92</v>
      </c>
      <c r="E1153" s="1">
        <v>0</v>
      </c>
      <c r="F1153" s="1">
        <v>0</v>
      </c>
      <c r="G1153" s="2">
        <f t="shared" si="22"/>
        <v>6876451.5228000004</v>
      </c>
      <c r="H1153" s="2">
        <f t="shared" si="23"/>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9211128</v>
      </c>
      <c r="D1154" s="1">
        <f>BILANCA!E177</f>
        <v>11041547.82</v>
      </c>
      <c r="E1154" s="1">
        <v>0</v>
      </c>
      <c r="F1154" s="1">
        <v>0</v>
      </c>
      <c r="G1154" s="2">
        <f t="shared" si="22"/>
        <v>5351312.2424400002</v>
      </c>
      <c r="H1154" s="2">
        <f t="shared" si="23"/>
        <v>0.17999999970197678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6858465</v>
      </c>
      <c r="D1155" s="1">
        <f>BILANCA!E178</f>
        <v>7347783.4199999999</v>
      </c>
      <c r="E1155" s="1">
        <v>0</v>
      </c>
      <c r="F1155" s="1">
        <v>0</v>
      </c>
      <c r="G1155" s="2">
        <f t="shared" si="22"/>
        <v>3707293.4764799997</v>
      </c>
      <c r="H1155" s="2">
        <f t="shared" si="23"/>
        <v>0.41999999992549419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1127244</v>
      </c>
      <c r="D1156" s="1">
        <f>BILANCA!E179</f>
        <v>1850574.57</v>
      </c>
      <c r="E1156" s="1">
        <v>0</v>
      </c>
      <c r="F1156" s="1">
        <v>0</v>
      </c>
      <c r="G1156" s="2">
        <f t="shared" si="22"/>
        <v>835312.01322000008</v>
      </c>
      <c r="H1156" s="2">
        <f t="shared" si="23"/>
        <v>0.42999999993480742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1093</v>
      </c>
      <c r="D1157" s="1">
        <f>BILANCA!E180</f>
        <v>2057</v>
      </c>
      <c r="E1157" s="1">
        <v>0</v>
      </c>
      <c r="F1157" s="1">
        <v>0</v>
      </c>
      <c r="G1157" s="2">
        <f t="shared" si="22"/>
        <v>906.01799999999992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1093</v>
      </c>
      <c r="D1160" s="1">
        <f>BILANCA!E183</f>
        <v>2057</v>
      </c>
      <c r="E1160" s="1">
        <v>0</v>
      </c>
      <c r="F1160" s="1">
        <v>0</v>
      </c>
      <c r="G1160" s="2">
        <f t="shared" si="22"/>
        <v>921.63900000000001</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5000</v>
      </c>
      <c r="D1163" s="1">
        <f>BILANCA!E186</f>
        <v>0</v>
      </c>
      <c r="E1163" s="1">
        <v>0</v>
      </c>
      <c r="F1163" s="1">
        <v>0</v>
      </c>
      <c r="G1163" s="2">
        <f t="shared" si="22"/>
        <v>900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1219326</v>
      </c>
      <c r="D1165" s="1">
        <f>BILANCA!E188</f>
        <v>1841132.83</v>
      </c>
      <c r="E1165" s="1">
        <v>0</v>
      </c>
      <c r="F1165" s="1">
        <v>0</v>
      </c>
      <c r="G1165" s="2">
        <f t="shared" si="22"/>
        <v>892089.68212000001</v>
      </c>
      <c r="H1165" s="2">
        <f t="shared" si="23"/>
        <v>0.16999999992549419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4876391</v>
      </c>
      <c r="D1166" s="1">
        <f>BILANCA!E189</f>
        <v>2139550.1</v>
      </c>
      <c r="E1166" s="1">
        <v>0</v>
      </c>
      <c r="F1166" s="1">
        <v>0</v>
      </c>
      <c r="G1166" s="2">
        <f t="shared" si="22"/>
        <v>1675454.8895999999</v>
      </c>
      <c r="H1166" s="2">
        <f t="shared" si="23"/>
        <v>0.10000000009313226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171388495</v>
      </c>
      <c r="D1214" s="1">
        <f>BILANCA!E237</f>
        <v>169904421.65000001</v>
      </c>
      <c r="E1214" s="1">
        <v>0</v>
      </c>
      <c r="F1214" s="1">
        <v>0</v>
      </c>
      <c r="G1214" s="2">
        <f t="shared" si="22"/>
        <v>118086585.1473</v>
      </c>
      <c r="H1214" s="2">
        <f t="shared" si="23"/>
        <v>0.34999999403953552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159167199</v>
      </c>
      <c r="D1215" s="1">
        <f>BILANCA!E238</f>
        <v>164918400.81999999</v>
      </c>
      <c r="E1215" s="1">
        <v>0</v>
      </c>
      <c r="F1215" s="1">
        <v>0</v>
      </c>
      <c r="G1215" s="2">
        <f t="shared" si="22"/>
        <v>113448928.14848</v>
      </c>
      <c r="H1215" s="2">
        <f t="shared" si="23"/>
        <v>0.18000000715255737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159167199</v>
      </c>
      <c r="D1216" s="1">
        <f>BILANCA!E239</f>
        <v>164918400.81999999</v>
      </c>
      <c r="E1216" s="1">
        <v>0</v>
      </c>
      <c r="F1216" s="1">
        <v>0</v>
      </c>
      <c r="G1216" s="2">
        <f t="shared" si="22"/>
        <v>113937932.14912</v>
      </c>
      <c r="H1216" s="2">
        <f t="shared" si="23"/>
        <v>0.18000000715255737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95918102</v>
      </c>
      <c r="D1217" s="1">
        <f>BILANCA!E240</f>
        <v>95608472.090000004</v>
      </c>
      <c r="E1217" s="1">
        <v>0</v>
      </c>
      <c r="F1217" s="1">
        <v>0</v>
      </c>
      <c r="G1217" s="2">
        <f t="shared" si="22"/>
        <v>67189600.806120008</v>
      </c>
      <c r="H1217" s="2">
        <f t="shared" si="23"/>
        <v>9.0000003576278687E-2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63249097</v>
      </c>
      <c r="D1218" s="1">
        <f>BILANCA!E241</f>
        <v>69309928.730000004</v>
      </c>
      <c r="E1218" s="1">
        <v>0</v>
      </c>
      <c r="F1218" s="1">
        <v>0</v>
      </c>
      <c r="G1218" s="2">
        <f t="shared" si="22"/>
        <v>47439204.298100002</v>
      </c>
      <c r="H1218" s="2">
        <f t="shared" si="23"/>
        <v>0.26999999582767487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10923996</v>
      </c>
      <c r="D1222" s="1">
        <f>BILANCA!E245</f>
        <v>3261412.51</v>
      </c>
      <c r="E1222" s="1">
        <v>0</v>
      </c>
      <c r="F1222" s="1">
        <v>0</v>
      </c>
      <c r="G1222" s="2">
        <f t="shared" si="22"/>
        <v>4169790.2237799997</v>
      </c>
      <c r="H1222" s="2">
        <f t="shared" si="23"/>
        <v>0.49000000022351742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15896262</v>
      </c>
      <c r="D1223" s="1">
        <f>BILANCA!E246</f>
        <v>18861772.609999999</v>
      </c>
      <c r="E1223" s="1">
        <v>0</v>
      </c>
      <c r="F1223" s="1">
        <v>0</v>
      </c>
      <c r="G1223" s="2">
        <f t="shared" si="22"/>
        <v>12868753.732799999</v>
      </c>
      <c r="H1223" s="2">
        <f t="shared" si="23"/>
        <v>0.39000000059604645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15365568</v>
      </c>
      <c r="D1224" s="1">
        <f>BILANCA!E247</f>
        <v>18331078.460000001</v>
      </c>
      <c r="E1224" s="1">
        <v>0</v>
      </c>
      <c r="F1224" s="1">
        <v>0</v>
      </c>
      <c r="G1224" s="2">
        <f t="shared" si="22"/>
        <v>12538681.70572</v>
      </c>
      <c r="H1224" s="2">
        <f t="shared" si="23"/>
        <v>0.46000000089406967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530694</v>
      </c>
      <c r="D1226" s="1">
        <f>BILANCA!E249</f>
        <v>530694.15</v>
      </c>
      <c r="E1226" s="1">
        <v>0</v>
      </c>
      <c r="F1226" s="1">
        <v>0</v>
      </c>
      <c r="G1226" s="2">
        <f t="shared" si="22"/>
        <v>386875.99890000001</v>
      </c>
      <c r="H1226" s="2">
        <f t="shared" si="23"/>
        <v>0.15000000002328306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4972266</v>
      </c>
      <c r="D1227" s="1">
        <f>BILANCA!E250</f>
        <v>15600360.1</v>
      </c>
      <c r="E1227" s="1">
        <v>0</v>
      </c>
      <c r="F1227" s="1">
        <v>0</v>
      </c>
      <c r="G1227" s="2">
        <f t="shared" si="22"/>
        <v>8826208.6327999998</v>
      </c>
      <c r="H1227" s="2">
        <f t="shared" si="23"/>
        <v>9.999999962747097E-2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4972266</v>
      </c>
      <c r="D1229" s="1">
        <f>BILANCA!E252</f>
        <v>15600360.1</v>
      </c>
      <c r="E1229" s="1">
        <v>0</v>
      </c>
      <c r="F1229" s="1">
        <v>0</v>
      </c>
      <c r="G1229" s="2">
        <f t="shared" si="22"/>
        <v>8898554.6052000001</v>
      </c>
      <c r="H1229" s="2">
        <f t="shared" si="23"/>
        <v>9.999999962747097E-2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3970</v>
      </c>
      <c r="D1231" s="1">
        <f>BILANCA!E254</f>
        <v>911.04</v>
      </c>
      <c r="E1231" s="1">
        <v>0</v>
      </c>
      <c r="F1231" s="1">
        <v>0</v>
      </c>
      <c r="G1231" s="2">
        <f>B1231/1000*C1231+B1231/500*D1231</f>
        <v>1436.4358399999999</v>
      </c>
      <c r="H1231" s="2">
        <f>ABS(C1231-ROUND(C1231,0))+ABS(D1231-ROUND(D1231,0))</f>
        <v>3.999999999996362E-2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1281894</v>
      </c>
      <c r="D1232" s="1">
        <f>BILANCA!E255</f>
        <v>1722477.23</v>
      </c>
      <c r="E1232" s="1">
        <v>0</v>
      </c>
      <c r="F1232" s="1">
        <v>0</v>
      </c>
      <c r="G1232" s="2">
        <f t="shared" si="22"/>
        <v>1176985.26654</v>
      </c>
      <c r="H1232" s="2">
        <f t="shared" si="23"/>
        <v>0.22999999998137355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19376</v>
      </c>
      <c r="D1233" s="1">
        <f>BILANCA!E256</f>
        <v>3042.13</v>
      </c>
      <c r="E1233" s="1">
        <v>0</v>
      </c>
      <c r="F1233" s="1">
        <v>0</v>
      </c>
      <c r="G1233" s="2">
        <f t="shared" si="22"/>
        <v>6365.0650000000005</v>
      </c>
      <c r="H1233" s="2">
        <f t="shared" si="23"/>
        <v>0.13000000000010914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1168273</v>
      </c>
      <c r="D1240" s="1">
        <f>BILANCA!E264</f>
        <v>1434459.6</v>
      </c>
      <c r="E1240" s="1">
        <v>0</v>
      </c>
      <c r="F1240" s="1">
        <v>0</v>
      </c>
      <c r="G1240" s="2">
        <f t="shared" si="22"/>
        <v>1037558.3954</v>
      </c>
      <c r="H1240" s="2">
        <f t="shared" si="23"/>
        <v>0.39999999990686774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509976</v>
      </c>
      <c r="D1241" s="1">
        <f>BILANCA!E265</f>
        <v>749193.19</v>
      </c>
      <c r="E1241" s="1">
        <v>0</v>
      </c>
      <c r="F1241" s="1">
        <v>0</v>
      </c>
      <c r="G1241" s="2">
        <f t="shared" si="22"/>
        <v>518157.49404000002</v>
      </c>
      <c r="H1241" s="2">
        <f t="shared" si="23"/>
        <v>0.18999999994412065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19376</v>
      </c>
      <c r="D1242" s="1">
        <f>BILANCA!E266</f>
        <v>3042.13</v>
      </c>
      <c r="E1242" s="1">
        <v>0</v>
      </c>
      <c r="F1242" s="1">
        <v>0</v>
      </c>
      <c r="G1242" s="2">
        <f t="shared" ref="G1242:G1479" si="24">B1242/1000*C1242+B1242/500*D1242</f>
        <v>6594.2073399999999</v>
      </c>
      <c r="H1242" s="2">
        <f t="shared" si="23"/>
        <v>0.13000000000010914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854330</v>
      </c>
      <c r="D1263" s="1">
        <f>BILANCA!E287</f>
        <v>1478414.15</v>
      </c>
      <c r="E1263" s="1">
        <v>0</v>
      </c>
      <c r="F1263" s="1">
        <v>0</v>
      </c>
      <c r="G1263" s="2">
        <f t="shared" si="24"/>
        <v>1067124.324</v>
      </c>
      <c r="H1263" s="2">
        <f t="shared" si="23"/>
        <v>0.14999999990686774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8356798</v>
      </c>
      <c r="D1264" s="1">
        <f>BILANCA!E288</f>
        <v>9563133.6699999999</v>
      </c>
      <c r="E1264" s="1">
        <v>0</v>
      </c>
      <c r="F1264" s="1">
        <v>0</v>
      </c>
      <c r="G1264" s="2">
        <f t="shared" si="24"/>
        <v>7722741.3605400007</v>
      </c>
      <c r="H1264" s="2">
        <f t="shared" si="23"/>
        <v>0.33000000007450581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1543198</v>
      </c>
      <c r="D1265" s="1">
        <f>BILANCA!E289</f>
        <v>498138.6</v>
      </c>
      <c r="E1265" s="1">
        <v>0</v>
      </c>
      <c r="F1265" s="1">
        <v>0</v>
      </c>
      <c r="G1265" s="2">
        <f t="shared" si="24"/>
        <v>716132.00639999984</v>
      </c>
      <c r="H1265" s="2">
        <f t="shared" si="23"/>
        <v>0.40000000002328306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3333193</v>
      </c>
      <c r="D1266" s="1">
        <f>BILANCA!E290</f>
        <v>1641411.5</v>
      </c>
      <c r="E1266" s="1">
        <v>0</v>
      </c>
      <c r="F1266" s="1">
        <v>0</v>
      </c>
      <c r="G1266" s="2">
        <f t="shared" si="24"/>
        <v>1872332.5279999999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205837</v>
      </c>
      <c r="D1271" s="1">
        <f>BILANCA!E295</f>
        <v>358824.49</v>
      </c>
      <c r="E1271" s="1">
        <v>0</v>
      </c>
      <c r="F1271" s="1">
        <v>0</v>
      </c>
      <c r="G1271" s="2">
        <f t="shared" si="24"/>
        <v>265963.96223999996</v>
      </c>
      <c r="H1271" s="2">
        <f t="shared" si="23"/>
        <v>0.48999999999068677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348112</v>
      </c>
      <c r="D1273" s="1">
        <f>BILANCA!E297</f>
        <v>489808.96</v>
      </c>
      <c r="E1273" s="1">
        <v>0</v>
      </c>
      <c r="F1273" s="1">
        <v>0</v>
      </c>
      <c r="G1273" s="2">
        <f t="shared" si="24"/>
        <v>385041.67679999996</v>
      </c>
      <c r="H1273" s="2">
        <f t="shared" si="23"/>
        <v>3.9999999979045242E-2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27998</v>
      </c>
      <c r="D1274" s="1">
        <f>BILANCA!E298</f>
        <v>46655.17</v>
      </c>
      <c r="E1274" s="1">
        <v>0</v>
      </c>
      <c r="F1274" s="1">
        <v>0</v>
      </c>
      <c r="G1274" s="2">
        <f t="shared" si="24"/>
        <v>35300.72694</v>
      </c>
      <c r="H1274" s="2">
        <f t="shared" si="23"/>
        <v>0.16999999999825377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296271</v>
      </c>
      <c r="D1278" s="1">
        <f>BILANCA!E302</f>
        <v>231584.26</v>
      </c>
      <c r="E1278" s="1">
        <v>0</v>
      </c>
      <c r="F1278" s="1">
        <v>0</v>
      </c>
      <c r="G1278" s="2">
        <f t="shared" si="24"/>
        <v>224034.65840000001</v>
      </c>
      <c r="H1278" s="2">
        <f t="shared" si="23"/>
        <v>0.26000000000931323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154698505</v>
      </c>
      <c r="D1408" s="1">
        <f>'RAS-funkcijski'!E114</f>
        <v>166145782.01999998</v>
      </c>
      <c r="E1408" s="1">
        <v>0</v>
      </c>
      <c r="F1408" s="1">
        <v>0</v>
      </c>
      <c r="G1408" s="2">
        <f t="shared" si="24"/>
        <v>53568907.594400004</v>
      </c>
      <c r="H1408" s="2">
        <f t="shared" si="27"/>
        <v>1.9999980926513672E-2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154698505</v>
      </c>
      <c r="D1416" s="1">
        <f>'RAS-funkcijski'!E122</f>
        <v>166145782.01999998</v>
      </c>
      <c r="E1416" s="1">
        <v>0</v>
      </c>
      <c r="F1416" s="1">
        <v>0</v>
      </c>
      <c r="G1416" s="2">
        <f t="shared" si="24"/>
        <v>57464828.146719992</v>
      </c>
      <c r="H1416" s="2">
        <f t="shared" si="27"/>
        <v>1.9999980926513672E-2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105194983</v>
      </c>
      <c r="D1417" s="1">
        <f>'RAS-funkcijski'!E123</f>
        <v>112979131.77</v>
      </c>
      <c r="E1417" s="1">
        <v>0</v>
      </c>
      <c r="F1417" s="1">
        <v>0</v>
      </c>
      <c r="G1417" s="2">
        <f t="shared" si="24"/>
        <v>39407236.338259995</v>
      </c>
      <c r="H1417" s="2">
        <f t="shared" si="27"/>
        <v>0.23000000417232513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49503522</v>
      </c>
      <c r="D1418" s="1">
        <f>'RAS-funkcijski'!E124</f>
        <v>53166650.25</v>
      </c>
      <c r="E1418" s="1">
        <v>0</v>
      </c>
      <c r="F1418" s="1">
        <v>0</v>
      </c>
      <c r="G1418" s="2">
        <f t="shared" si="24"/>
        <v>18700418.699999999</v>
      </c>
      <c r="H1418" s="2">
        <f t="shared" si="27"/>
        <v>0.25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154698505</v>
      </c>
      <c r="D1435" s="13">
        <f>'RAS-funkcijski'!E141</f>
        <v>166145782.01999998</v>
      </c>
      <c r="E1435" s="13">
        <v>0</v>
      </c>
      <c r="F1435" s="13">
        <v>0</v>
      </c>
      <c r="G1435" s="14">
        <f t="shared" si="24"/>
        <v>66717639.45848</v>
      </c>
      <c r="H1435" s="14">
        <f t="shared" si="27"/>
        <v>1.9999980926513672E-2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901922.72</v>
      </c>
      <c r="D1436" s="6">
        <f>'P-VRIO'!E5</f>
        <v>482798.67</v>
      </c>
      <c r="E1436" s="6">
        <v>0</v>
      </c>
      <c r="F1436" s="6">
        <v>0</v>
      </c>
      <c r="G1436" s="7">
        <f t="shared" si="24"/>
        <v>1867.5200600000001</v>
      </c>
      <c r="H1436" s="7">
        <f t="shared" si="27"/>
        <v>0.61000000004423782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901922.72</v>
      </c>
      <c r="D1453" s="1">
        <f>'P-VRIO'!E22</f>
        <v>482798.67</v>
      </c>
      <c r="E1453" s="1">
        <v>0</v>
      </c>
      <c r="F1453" s="1">
        <v>0</v>
      </c>
      <c r="G1453" s="2">
        <f t="shared" si="24"/>
        <v>33615.361079999995</v>
      </c>
      <c r="H1453" s="2">
        <f t="shared" si="27"/>
        <v>0.61000000004423782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901922.72</v>
      </c>
      <c r="D1454" s="1">
        <f>'P-VRIO'!E23</f>
        <v>472203.79</v>
      </c>
      <c r="E1454" s="1">
        <v>0</v>
      </c>
      <c r="F1454" s="1">
        <v>0</v>
      </c>
      <c r="G1454" s="2">
        <f t="shared" si="24"/>
        <v>35080.275699999998</v>
      </c>
      <c r="H1454" s="2">
        <f t="shared" si="27"/>
        <v>0.49000000004889444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901922.72</v>
      </c>
      <c r="D1456" s="1">
        <f>'P-VRIO'!E25</f>
        <v>434237.62</v>
      </c>
      <c r="E1456" s="1">
        <v>0</v>
      </c>
      <c r="F1456" s="1">
        <v>0</v>
      </c>
      <c r="G1456" s="2">
        <f t="shared" si="24"/>
        <v>37178.35716</v>
      </c>
      <c r="H1456" s="2">
        <f t="shared" si="27"/>
        <v>0.66000000003259629</v>
      </c>
      <c r="I1456" s="10">
        <f t="shared" si="30"/>
        <v>24537.715726811875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37966.17</v>
      </c>
      <c r="E1460" s="1">
        <v>0</v>
      </c>
      <c r="F1460" s="1">
        <v>0</v>
      </c>
      <c r="G1460" s="2">
        <f t="shared" si="24"/>
        <v>1898.3085000000001</v>
      </c>
      <c r="H1460" s="2">
        <f t="shared" si="27"/>
        <v>0.16999999999825377</v>
      </c>
      <c r="I1460" s="10">
        <f t="shared" si="30"/>
        <v>322.71244499668512</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10594.88</v>
      </c>
      <c r="E1461" s="1">
        <v>0</v>
      </c>
      <c r="F1461" s="1">
        <v>0</v>
      </c>
      <c r="G1461" s="2">
        <f t="shared" si="24"/>
        <v>550.93375999999989</v>
      </c>
      <c r="H1461" s="2">
        <f t="shared" si="27"/>
        <v>0.12000000000080036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10594.88</v>
      </c>
      <c r="E1467" s="1">
        <v>0</v>
      </c>
      <c r="F1467" s="1">
        <v>0</v>
      </c>
      <c r="G1467" s="2">
        <f t="shared" si="24"/>
        <v>678.07231999999999</v>
      </c>
      <c r="H1467" s="2">
        <f t="shared" si="27"/>
        <v>0.12000000000080036</v>
      </c>
      <c r="I1467" s="10">
        <f t="shared" si="31"/>
        <v>81.368678400542692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14087519.42</v>
      </c>
      <c r="D1480" s="6"/>
      <c r="E1480" s="6">
        <v>0</v>
      </c>
      <c r="F1480" s="6">
        <v>0</v>
      </c>
      <c r="G1480" s="7">
        <f t="shared" ref="G1480:G1580" si="34">B1480/1000*C1480</f>
        <v>14087.519420000001</v>
      </c>
      <c r="H1480" s="7">
        <f t="shared" ref="H1480:H1580" si="35">ABS(C1480-ROUND(C1480,0))</f>
        <v>0.41999999992549419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177105653.71999997</v>
      </c>
      <c r="D1481" s="1">
        <v>0</v>
      </c>
      <c r="E1481" s="1">
        <v>0</v>
      </c>
      <c r="F1481" s="1">
        <v>0</v>
      </c>
      <c r="G1481" s="2">
        <f t="shared" si="34"/>
        <v>354211.30743999995</v>
      </c>
      <c r="H1481" s="2">
        <f t="shared" si="35"/>
        <v>0.28000003099441528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148172103.49999997</v>
      </c>
      <c r="D1483" s="1">
        <v>0</v>
      </c>
      <c r="E1483" s="1">
        <v>0</v>
      </c>
      <c r="F1483" s="1">
        <v>0</v>
      </c>
      <c r="G1483" s="2">
        <f t="shared" si="34"/>
        <v>592688.41399999987</v>
      </c>
      <c r="H1483" s="2">
        <f t="shared" si="35"/>
        <v>0.50000002980232239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88638189.890000001</v>
      </c>
      <c r="D1484" s="1">
        <v>0</v>
      </c>
      <c r="E1484" s="1">
        <v>0</v>
      </c>
      <c r="F1484" s="1">
        <v>0</v>
      </c>
      <c r="G1484" s="2">
        <f t="shared" si="34"/>
        <v>443190.94945000001</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46499492.5</v>
      </c>
      <c r="D1485" s="1">
        <v>0</v>
      </c>
      <c r="E1485" s="1">
        <v>0</v>
      </c>
      <c r="F1485" s="1">
        <v>0</v>
      </c>
      <c r="G1485" s="2">
        <f t="shared" si="34"/>
        <v>278996.95500000002</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133581.45000000001</v>
      </c>
      <c r="D1486" s="1">
        <v>0</v>
      </c>
      <c r="E1486" s="1">
        <v>0</v>
      </c>
      <c r="F1486" s="1">
        <v>0</v>
      </c>
      <c r="G1486" s="2">
        <f t="shared" si="34"/>
        <v>935.07015000000013</v>
      </c>
      <c r="H1486" s="2">
        <f t="shared" si="35"/>
        <v>0.45000000001164153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169870.04</v>
      </c>
      <c r="D1489" s="1">
        <v>0</v>
      </c>
      <c r="E1489" s="1">
        <v>0</v>
      </c>
      <c r="F1489" s="1">
        <v>0</v>
      </c>
      <c r="G1489" s="2">
        <f t="shared" si="34"/>
        <v>1698.7004000000002</v>
      </c>
      <c r="H1489" s="2">
        <f t="shared" si="35"/>
        <v>4.0000000008149073E-2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12730969.619999999</v>
      </c>
      <c r="D1491" s="1">
        <v>0</v>
      </c>
      <c r="E1491" s="1">
        <v>0</v>
      </c>
      <c r="F1491" s="1">
        <v>0</v>
      </c>
      <c r="G1491" s="2">
        <f t="shared" si="34"/>
        <v>152771.63543999998</v>
      </c>
      <c r="H1491" s="2">
        <f t="shared" si="35"/>
        <v>0.38000000081956387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28933550.219999999</v>
      </c>
      <c r="D1492" s="1">
        <v>0</v>
      </c>
      <c r="E1492" s="1">
        <v>0</v>
      </c>
      <c r="F1492" s="1">
        <v>0</v>
      </c>
      <c r="G1492" s="2">
        <f t="shared" si="34"/>
        <v>376136.15285999997</v>
      </c>
      <c r="H1492" s="2">
        <f t="shared" si="35"/>
        <v>0.2199999988079071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178012075.22</v>
      </c>
      <c r="D1499" s="1">
        <v>0</v>
      </c>
      <c r="E1499" s="1">
        <v>0</v>
      </c>
      <c r="F1499" s="1">
        <v>0</v>
      </c>
      <c r="G1499" s="2">
        <f t="shared" si="34"/>
        <v>3560241.5044</v>
      </c>
      <c r="H1499" s="2">
        <f t="shared" si="35"/>
        <v>0.2199999988079071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146341684.16999999</v>
      </c>
      <c r="D1501" s="1">
        <v>0</v>
      </c>
      <c r="E1501" s="1">
        <v>0</v>
      </c>
      <c r="F1501" s="1">
        <v>0</v>
      </c>
      <c r="G1501" s="2">
        <f t="shared" si="34"/>
        <v>3219517.0517399996</v>
      </c>
      <c r="H1501" s="2">
        <f t="shared" si="35"/>
        <v>0.16999998688697815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88148871.290000007</v>
      </c>
      <c r="D1502" s="1">
        <v>0</v>
      </c>
      <c r="E1502" s="1">
        <v>0</v>
      </c>
      <c r="F1502" s="1">
        <v>0</v>
      </c>
      <c r="G1502" s="2">
        <f t="shared" si="34"/>
        <v>2027424.0396700001</v>
      </c>
      <c r="H1502" s="2">
        <f t="shared" si="35"/>
        <v>0.29000000655651093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45776162.719999999</v>
      </c>
      <c r="D1503" s="1">
        <v>0</v>
      </c>
      <c r="E1503" s="1">
        <v>0</v>
      </c>
      <c r="F1503" s="1">
        <v>0</v>
      </c>
      <c r="G1503" s="2">
        <f t="shared" si="34"/>
        <v>1098627.9052800001</v>
      </c>
      <c r="H1503" s="2">
        <f t="shared" si="35"/>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132617.20000000001</v>
      </c>
      <c r="D1504" s="1">
        <v>0</v>
      </c>
      <c r="E1504" s="1">
        <v>0</v>
      </c>
      <c r="F1504" s="1">
        <v>0</v>
      </c>
      <c r="G1504" s="2">
        <f t="shared" si="34"/>
        <v>3315.4300000000003</v>
      </c>
      <c r="H1504" s="2">
        <f t="shared" si="35"/>
        <v>0.20000000001164153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174870.04</v>
      </c>
      <c r="D1507" s="1">
        <v>0</v>
      </c>
      <c r="E1507" s="1">
        <v>0</v>
      </c>
      <c r="F1507" s="1">
        <v>0</v>
      </c>
      <c r="G1507" s="2">
        <f t="shared" si="34"/>
        <v>4896.3611200000005</v>
      </c>
      <c r="H1507" s="2">
        <f t="shared" si="35"/>
        <v>4.0000000008149073E-2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12109162.92</v>
      </c>
      <c r="D1509" s="1">
        <v>0</v>
      </c>
      <c r="E1509" s="1">
        <v>0</v>
      </c>
      <c r="F1509" s="1">
        <v>0</v>
      </c>
      <c r="G1509" s="2">
        <f t="shared" si="34"/>
        <v>363274.88759999996</v>
      </c>
      <c r="H1509" s="2">
        <f t="shared" si="35"/>
        <v>8.0000000074505806E-2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31670391.050000001</v>
      </c>
      <c r="D1510" s="1">
        <v>0</v>
      </c>
      <c r="E1510" s="1">
        <v>0</v>
      </c>
      <c r="F1510" s="1">
        <v>0</v>
      </c>
      <c r="G1510" s="2">
        <f t="shared" si="34"/>
        <v>981782.12254999997</v>
      </c>
      <c r="H1510" s="2">
        <f t="shared" si="35"/>
        <v>5.000000074505806E-2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13181097.919999957</v>
      </c>
      <c r="D1517" s="1">
        <v>0</v>
      </c>
      <c r="E1517" s="1">
        <v>0</v>
      </c>
      <c r="F1517" s="1">
        <v>0</v>
      </c>
      <c r="G1517" s="2">
        <f t="shared" si="34"/>
        <v>500881.72095999838</v>
      </c>
      <c r="H1517" s="2">
        <f t="shared" si="35"/>
        <v>8.0000042915344238E-2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1373051.28</v>
      </c>
      <c r="D1518" s="1">
        <v>0</v>
      </c>
      <c r="E1518" s="1">
        <v>0</v>
      </c>
      <c r="F1518" s="1">
        <v>0</v>
      </c>
      <c r="G1518" s="2">
        <f t="shared" si="34"/>
        <v>53548.999920000002</v>
      </c>
      <c r="H1518" s="2">
        <f t="shared" si="35"/>
        <v>0.28000000002793968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874912.68</v>
      </c>
      <c r="D1524" s="1">
        <v>0</v>
      </c>
      <c r="E1524" s="1">
        <v>0</v>
      </c>
      <c r="F1524" s="1">
        <v>0</v>
      </c>
      <c r="G1524" s="2">
        <f t="shared" si="34"/>
        <v>39371.070599999999</v>
      </c>
      <c r="H1524" s="2">
        <f t="shared" si="35"/>
        <v>0.31999999994877726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874912.68</v>
      </c>
      <c r="D1530" s="1">
        <v>0</v>
      </c>
      <c r="E1530" s="1">
        <v>0</v>
      </c>
      <c r="F1530" s="1">
        <v>0</v>
      </c>
      <c r="G1530" s="2">
        <f t="shared" si="34"/>
        <v>44620.546679999999</v>
      </c>
      <c r="H1530" s="2">
        <f t="shared" si="35"/>
        <v>0.31999999994877726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862678.13</v>
      </c>
      <c r="D1531" s="1">
        <v>0</v>
      </c>
      <c r="E1531" s="1">
        <v>0</v>
      </c>
      <c r="F1531" s="1">
        <v>0</v>
      </c>
      <c r="G1531" s="2">
        <f t="shared" si="34"/>
        <v>44859.262759999998</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10750.64</v>
      </c>
      <c r="D1532" s="1">
        <v>0</v>
      </c>
      <c r="E1532" s="1">
        <v>0</v>
      </c>
      <c r="F1532" s="1">
        <v>0</v>
      </c>
      <c r="G1532" s="2">
        <f t="shared" si="34"/>
        <v>569.78391999999997</v>
      </c>
      <c r="H1532" s="2">
        <f t="shared" si="35"/>
        <v>0.36000000000058208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1483.91</v>
      </c>
      <c r="D1533" s="1">
        <v>0</v>
      </c>
      <c r="E1533" s="1">
        <v>0</v>
      </c>
      <c r="F1533" s="1">
        <v>0</v>
      </c>
      <c r="G1533" s="2">
        <f t="shared" si="34"/>
        <v>80.131140000000002</v>
      </c>
      <c r="H1533" s="2">
        <f t="shared" si="35"/>
        <v>8.9999999999918145E-2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498138.6</v>
      </c>
      <c r="D1565" s="1">
        <v>0</v>
      </c>
      <c r="E1565" s="1">
        <v>0</v>
      </c>
      <c r="F1565" s="1">
        <v>0</v>
      </c>
      <c r="G1565" s="2">
        <f t="shared" si="34"/>
        <v>42839.919599999994</v>
      </c>
      <c r="H1565" s="2">
        <f t="shared" si="35"/>
        <v>0.40000000002328306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389138.6</v>
      </c>
      <c r="D1566" s="1">
        <v>0</v>
      </c>
      <c r="E1566" s="1">
        <v>0</v>
      </c>
      <c r="F1566" s="1">
        <v>0</v>
      </c>
      <c r="G1566" s="2">
        <f t="shared" si="34"/>
        <v>33855.058199999992</v>
      </c>
      <c r="H1566" s="2">
        <f t="shared" si="35"/>
        <v>0.40000000002328306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109000</v>
      </c>
      <c r="D1568" s="1">
        <v>0</v>
      </c>
      <c r="E1568" s="1">
        <v>0</v>
      </c>
      <c r="F1568" s="1">
        <v>0</v>
      </c>
      <c r="G1568" s="2">
        <f t="shared" si="34"/>
        <v>9701</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11808046.640000001</v>
      </c>
      <c r="D1576" s="1">
        <v>0</v>
      </c>
      <c r="E1576" s="1">
        <v>0</v>
      </c>
      <c r="F1576" s="1">
        <v>0</v>
      </c>
      <c r="G1576" s="2">
        <f t="shared" si="34"/>
        <v>1145380.5240800001</v>
      </c>
      <c r="H1576" s="2">
        <f t="shared" si="35"/>
        <v>0.35999999940395355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231584.26</v>
      </c>
      <c r="D1577" s="1">
        <v>0</v>
      </c>
      <c r="E1577" s="1">
        <v>0</v>
      </c>
      <c r="F1577" s="1">
        <v>0</v>
      </c>
      <c r="G1577" s="2">
        <f t="shared" si="34"/>
        <v>22695.25748</v>
      </c>
      <c r="H1577" s="2">
        <f t="shared" si="35"/>
        <v>0.26000000000931323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9935050.8800000008</v>
      </c>
      <c r="D1578" s="1">
        <v>0</v>
      </c>
      <c r="E1578" s="1">
        <v>0</v>
      </c>
      <c r="F1578" s="1">
        <v>0</v>
      </c>
      <c r="G1578" s="2">
        <f t="shared" si="34"/>
        <v>983570.03712000011</v>
      </c>
      <c r="H1578" s="2">
        <f t="shared" si="35"/>
        <v>0.11999999918043613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1641411.5</v>
      </c>
      <c r="D1579" s="1">
        <v>0</v>
      </c>
      <c r="E1579" s="1">
        <v>0</v>
      </c>
      <c r="F1579" s="1">
        <v>0</v>
      </c>
      <c r="G1579" s="2">
        <f t="shared" si="34"/>
        <v>164141.15000000002</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1829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165064255</v>
      </c>
      <c r="I16" s="172">
        <f>'PR-RAS'!E6</f>
        <v>158445294.84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120573178</v>
      </c>
      <c r="I17" s="172">
        <f>'PR-RAS'!E151</f>
        <v>135154359.28000003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10923996</v>
      </c>
      <c r="I18" s="172">
        <f>'PR-RAS'!E645</f>
        <v>3261412.5099999607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157335744</v>
      </c>
      <c r="I20" s="175">
        <f>BILANCA!E7</f>
        <v>163098946.93000001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28140270</v>
      </c>
      <c r="I21" s="177">
        <f>BILANCA!E68</f>
        <v>19986572.640000001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14087519</v>
      </c>
      <c r="I22" s="177">
        <f>BILANCA!E176</f>
        <v>13181097.92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171388495</v>
      </c>
      <c r="I23" s="179">
        <f>BILANCA!E237</f>
        <v>169904421.65000001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154698505</v>
      </c>
      <c r="I27" s="177">
        <f>'RAS-funkcijski'!E114</f>
        <v>166145782.01999998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154698505</v>
      </c>
      <c r="I28" s="181">
        <f>'RAS-funkcijski'!E141</f>
        <v>166145782.01999998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901922.72</v>
      </c>
      <c r="I29" s="175">
        <f>'P-VRIO'!E5</f>
        <v>482798.67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901922.72</v>
      </c>
      <c r="I30" s="177">
        <f>'P-VRIO'!E22</f>
        <v>482798.67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14087519.42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13181097.919999957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1373051.28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11808046.640000001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2" zoomScaleNormal="100" workbookViewId="0">
      <selection activeCell="D408" sqref="D40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165064255</v>
      </c>
      <c r="E6" s="53">
        <f>E7+E44+E50+E82+E106+E124+E133+E139</f>
        <v>158445294.84</v>
      </c>
      <c r="F6" s="54">
        <f t="shared" ref="F6:F131" si="0">IF(D6&lt;&gt;0,IF(E6/D6&gt;=100,"&gt;&gt;100",E6/D6*100),"-")</f>
        <v>95.990070557674642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51881715</v>
      </c>
      <c r="E50" s="53">
        <f>E51+E54+E59+E62+E65+E68+E71+E74+E77</f>
        <v>45467119.219999999</v>
      </c>
      <c r="F50" s="54">
        <f t="shared" si="0"/>
        <v>87.636114611862766</v>
      </c>
    </row>
    <row r="51" spans="1:6" ht="12.75" customHeight="1" x14ac:dyDescent="0.2">
      <c r="A51" s="55">
        <v>631</v>
      </c>
      <c r="B51" s="88" t="s">
        <v>145</v>
      </c>
      <c r="C51" s="52" t="s">
        <v>146</v>
      </c>
      <c r="D51" s="53">
        <f t="shared" ref="D51:E51" si="10">D52+D53</f>
        <v>0</v>
      </c>
      <c r="E51" s="53">
        <f t="shared" si="10"/>
        <v>30714.49</v>
      </c>
      <c r="F51" s="54" t="str">
        <f t="shared" si="0"/>
        <v>-</v>
      </c>
    </row>
    <row r="52" spans="1:6" ht="12.75" customHeight="1" x14ac:dyDescent="0.2">
      <c r="A52" s="55">
        <v>6311</v>
      </c>
      <c r="B52" s="88" t="s">
        <v>147</v>
      </c>
      <c r="C52" s="52" t="s">
        <v>148</v>
      </c>
      <c r="D52" s="244"/>
      <c r="E52" s="244">
        <v>30714.49</v>
      </c>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46342205</v>
      </c>
      <c r="E54" s="53">
        <f t="shared" si="11"/>
        <v>29722733.859999999</v>
      </c>
      <c r="F54" s="54">
        <f t="shared" si="0"/>
        <v>64.137504592196251</v>
      </c>
    </row>
    <row r="55" spans="1:6" ht="12.75" customHeight="1" x14ac:dyDescent="0.2">
      <c r="A55" s="55">
        <v>6321</v>
      </c>
      <c r="B55" s="88" t="s">
        <v>153</v>
      </c>
      <c r="C55" s="52" t="s">
        <v>154</v>
      </c>
      <c r="D55" s="244">
        <v>122474</v>
      </c>
      <c r="E55" s="244">
        <v>7516.9</v>
      </c>
      <c r="F55" s="54">
        <f t="shared" si="0"/>
        <v>6.1375475611150119</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18247144</v>
      </c>
      <c r="E57" s="244">
        <v>17046480.039999999</v>
      </c>
      <c r="F57" s="54">
        <f t="shared" si="0"/>
        <v>93.419989670712297</v>
      </c>
    </row>
    <row r="58" spans="1:6" ht="12.75" customHeight="1" x14ac:dyDescent="0.2">
      <c r="A58" s="55">
        <v>6324</v>
      </c>
      <c r="B58" s="88" t="s">
        <v>159</v>
      </c>
      <c r="C58" s="52" t="s">
        <v>160</v>
      </c>
      <c r="D58" s="244">
        <v>27972587</v>
      </c>
      <c r="E58" s="244">
        <v>12668736.92</v>
      </c>
      <c r="F58" s="54">
        <f t="shared" si="0"/>
        <v>45.289829360437771</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283454</v>
      </c>
      <c r="E62" s="53">
        <f t="shared" si="13"/>
        <v>284636.96000000002</v>
      </c>
      <c r="F62" s="54">
        <f t="shared" si="0"/>
        <v>100.41733755741673</v>
      </c>
    </row>
    <row r="63" spans="1:6" ht="12.75" customHeight="1" x14ac:dyDescent="0.2">
      <c r="A63" s="55">
        <v>6341</v>
      </c>
      <c r="B63" s="87" t="s">
        <v>169</v>
      </c>
      <c r="C63" s="52" t="s">
        <v>170</v>
      </c>
      <c r="D63" s="244">
        <v>283454</v>
      </c>
      <c r="E63" s="244">
        <v>284636.96000000002</v>
      </c>
      <c r="F63" s="54">
        <f t="shared" si="0"/>
        <v>100.41733755741673</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35273</v>
      </c>
      <c r="E68" s="53">
        <f t="shared" si="15"/>
        <v>84983.08</v>
      </c>
      <c r="F68" s="54">
        <f t="shared" si="0"/>
        <v>240.92954951379241</v>
      </c>
    </row>
    <row r="69" spans="1:6" ht="12.75" customHeight="1" x14ac:dyDescent="0.2">
      <c r="A69" s="55" t="s">
        <v>181</v>
      </c>
      <c r="B69" s="87" t="s">
        <v>182</v>
      </c>
      <c r="C69" s="52" t="s">
        <v>181</v>
      </c>
      <c r="D69" s="244"/>
      <c r="E69" s="244">
        <v>84983.08</v>
      </c>
      <c r="F69" s="54" t="str">
        <f t="shared" si="0"/>
        <v>-</v>
      </c>
    </row>
    <row r="70" spans="1:6" ht="24" x14ac:dyDescent="0.2">
      <c r="A70" s="55" t="s">
        <v>183</v>
      </c>
      <c r="B70" s="87" t="s">
        <v>184</v>
      </c>
      <c r="C70" s="52" t="s">
        <v>183</v>
      </c>
      <c r="D70" s="244">
        <v>35273</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582374</v>
      </c>
      <c r="E74" s="53">
        <f t="shared" si="17"/>
        <v>1232234.3700000001</v>
      </c>
      <c r="F74" s="54">
        <f t="shared" si="0"/>
        <v>211.5881495396429</v>
      </c>
    </row>
    <row r="75" spans="1:6" ht="12.75" customHeight="1" x14ac:dyDescent="0.2">
      <c r="A75" s="55" t="s">
        <v>193</v>
      </c>
      <c r="B75" s="87" t="s">
        <v>194</v>
      </c>
      <c r="C75" s="52" t="s">
        <v>193</v>
      </c>
      <c r="D75" s="244">
        <v>582374</v>
      </c>
      <c r="E75" s="244">
        <v>1232234.3700000001</v>
      </c>
      <c r="F75" s="54">
        <f t="shared" si="0"/>
        <v>211.5881495396429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4638409</v>
      </c>
      <c r="E77" s="53">
        <f t="shared" si="18"/>
        <v>14111816.460000001</v>
      </c>
      <c r="F77" s="54">
        <f t="shared" si="0"/>
        <v>304.23829507057269</v>
      </c>
    </row>
    <row r="78" spans="1:6" ht="12.75" customHeight="1" x14ac:dyDescent="0.2">
      <c r="A78" s="55">
        <v>6391</v>
      </c>
      <c r="B78" s="87" t="s">
        <v>199</v>
      </c>
      <c r="C78" s="52" t="s">
        <v>200</v>
      </c>
      <c r="D78" s="244">
        <v>766024</v>
      </c>
      <c r="E78" s="244">
        <v>7742907.1500000004</v>
      </c>
      <c r="F78" s="54">
        <f t="shared" si="0"/>
        <v>1010.791718014057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2741688</v>
      </c>
      <c r="E80" s="244">
        <v>5198055.57</v>
      </c>
      <c r="F80" s="54">
        <f t="shared" si="0"/>
        <v>189.5932567819533</v>
      </c>
    </row>
    <row r="81" spans="1:6" ht="24" x14ac:dyDescent="0.2">
      <c r="A81" s="55">
        <v>6394</v>
      </c>
      <c r="B81" s="87" t="s">
        <v>205</v>
      </c>
      <c r="C81" s="52" t="s">
        <v>206</v>
      </c>
      <c r="D81" s="244">
        <v>1130697</v>
      </c>
      <c r="E81" s="244">
        <v>1170853.74</v>
      </c>
      <c r="F81" s="54">
        <f t="shared" si="0"/>
        <v>103.55150318785668</v>
      </c>
    </row>
    <row r="82" spans="1:6" ht="12.75" customHeight="1" x14ac:dyDescent="0.2">
      <c r="A82" s="55">
        <v>64</v>
      </c>
      <c r="B82" s="87" t="s">
        <v>207</v>
      </c>
      <c r="C82" s="52" t="s">
        <v>208</v>
      </c>
      <c r="D82" s="53">
        <f t="shared" ref="D82:E82" si="19">D83+D91+D98</f>
        <v>25376</v>
      </c>
      <c r="E82" s="53">
        <f t="shared" si="19"/>
        <v>11721.75</v>
      </c>
      <c r="F82" s="54">
        <f t="shared" si="0"/>
        <v>46.192268284993695</v>
      </c>
    </row>
    <row r="83" spans="1:6" ht="12.75" customHeight="1" x14ac:dyDescent="0.2">
      <c r="A83" s="55">
        <v>641</v>
      </c>
      <c r="B83" s="87" t="s">
        <v>209</v>
      </c>
      <c r="C83" s="52" t="s">
        <v>210</v>
      </c>
      <c r="D83" s="53">
        <f t="shared" ref="D83:E83" si="20">SUM(D84:D90)</f>
        <v>25376</v>
      </c>
      <c r="E83" s="53">
        <f t="shared" si="20"/>
        <v>11721.75</v>
      </c>
      <c r="F83" s="54">
        <f t="shared" si="0"/>
        <v>46.192268284993695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1551</v>
      </c>
      <c r="E85" s="244">
        <v>151.99</v>
      </c>
      <c r="F85" s="54">
        <f t="shared" si="0"/>
        <v>9.7994842037395244</v>
      </c>
    </row>
    <row r="86" spans="1:6" ht="12.75" customHeight="1" x14ac:dyDescent="0.2">
      <c r="A86" s="55">
        <v>6414</v>
      </c>
      <c r="B86" s="87" t="s">
        <v>215</v>
      </c>
      <c r="C86" s="52" t="s">
        <v>216</v>
      </c>
      <c r="D86" s="244">
        <v>3060</v>
      </c>
      <c r="E86" s="244">
        <v>2301.98</v>
      </c>
      <c r="F86" s="54">
        <f t="shared" si="0"/>
        <v>75.2281045751634</v>
      </c>
    </row>
    <row r="87" spans="1:6" ht="12.75" customHeight="1" x14ac:dyDescent="0.2">
      <c r="A87" s="55">
        <v>6415</v>
      </c>
      <c r="B87" s="87" t="s">
        <v>217</v>
      </c>
      <c r="C87" s="52" t="s">
        <v>218</v>
      </c>
      <c r="D87" s="244">
        <v>20765</v>
      </c>
      <c r="E87" s="244">
        <v>9267.7800000000007</v>
      </c>
      <c r="F87" s="54">
        <f t="shared" si="0"/>
        <v>44.631736094389602</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11901848</v>
      </c>
      <c r="E106" s="53">
        <f t="shared" si="23"/>
        <v>5047943.25</v>
      </c>
      <c r="F106" s="54">
        <f t="shared" si="0"/>
        <v>42.413104670804067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11901848</v>
      </c>
      <c r="E112" s="53">
        <f t="shared" si="25"/>
        <v>5047943.25</v>
      </c>
      <c r="F112" s="54">
        <f t="shared" si="0"/>
        <v>42.413104670804067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11892248</v>
      </c>
      <c r="E117" s="244">
        <v>5047943.25</v>
      </c>
      <c r="F117" s="54">
        <f t="shared" si="0"/>
        <v>42.447342588213765</v>
      </c>
    </row>
    <row r="118" spans="1:6" ht="12.75" customHeight="1" x14ac:dyDescent="0.2">
      <c r="A118" s="55">
        <v>6527</v>
      </c>
      <c r="B118" s="87" t="s">
        <v>279</v>
      </c>
      <c r="C118" s="52" t="s">
        <v>280</v>
      </c>
      <c r="D118" s="244">
        <v>9600</v>
      </c>
      <c r="E118" s="244"/>
      <c r="F118" s="54">
        <f t="shared" si="0"/>
        <v>0</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19449575</v>
      </c>
      <c r="E124" s="53">
        <f t="shared" si="27"/>
        <v>24722593.039999999</v>
      </c>
      <c r="F124" s="54">
        <f t="shared" si="0"/>
        <v>127.11122500106042</v>
      </c>
    </row>
    <row r="125" spans="1:6" ht="12.75" customHeight="1" x14ac:dyDescent="0.2">
      <c r="A125" s="55">
        <v>661</v>
      </c>
      <c r="B125" s="88" t="s">
        <v>293</v>
      </c>
      <c r="C125" s="52" t="s">
        <v>294</v>
      </c>
      <c r="D125" s="53">
        <f t="shared" ref="D125:E125" si="28">SUM(D126:D127)</f>
        <v>10660521</v>
      </c>
      <c r="E125" s="53">
        <f t="shared" si="28"/>
        <v>11597033.220000001</v>
      </c>
      <c r="F125" s="54">
        <f t="shared" si="0"/>
        <v>108.78486351652043</v>
      </c>
    </row>
    <row r="126" spans="1:6" ht="12.75" customHeight="1" x14ac:dyDescent="0.2">
      <c r="A126" s="55">
        <v>6614</v>
      </c>
      <c r="B126" s="88" t="s">
        <v>295</v>
      </c>
      <c r="C126" s="52" t="s">
        <v>296</v>
      </c>
      <c r="D126" s="244">
        <v>318735</v>
      </c>
      <c r="E126" s="244">
        <v>287959.40999999997</v>
      </c>
      <c r="F126" s="54">
        <f t="shared" si="0"/>
        <v>90.344458562755889</v>
      </c>
    </row>
    <row r="127" spans="1:6" ht="12.75" customHeight="1" x14ac:dyDescent="0.2">
      <c r="A127" s="55">
        <v>6615</v>
      </c>
      <c r="B127" s="88" t="s">
        <v>297</v>
      </c>
      <c r="C127" s="52" t="s">
        <v>298</v>
      </c>
      <c r="D127" s="244">
        <v>10341786</v>
      </c>
      <c r="E127" s="244">
        <v>11309073.810000001</v>
      </c>
      <c r="F127" s="54">
        <f t="shared" si="0"/>
        <v>109.3531988575281</v>
      </c>
    </row>
    <row r="128" spans="1:6" ht="24" x14ac:dyDescent="0.2">
      <c r="A128" s="55">
        <v>663</v>
      </c>
      <c r="B128" s="233" t="s">
        <v>299</v>
      </c>
      <c r="C128" s="52" t="s">
        <v>300</v>
      </c>
      <c r="D128" s="53">
        <f t="shared" ref="D128:E128" si="29">SUM(D129:D132)</f>
        <v>8789054</v>
      </c>
      <c r="E128" s="53">
        <f t="shared" si="29"/>
        <v>13125559.82</v>
      </c>
      <c r="F128" s="54">
        <f t="shared" si="0"/>
        <v>149.3398472691145</v>
      </c>
    </row>
    <row r="129" spans="1:6" ht="12.75" customHeight="1" x14ac:dyDescent="0.2">
      <c r="A129" s="55">
        <v>6631</v>
      </c>
      <c r="B129" s="88" t="s">
        <v>301</v>
      </c>
      <c r="C129" s="52" t="s">
        <v>302</v>
      </c>
      <c r="D129" s="244">
        <v>8766829</v>
      </c>
      <c r="E129" s="244">
        <v>11598594.029999999</v>
      </c>
      <c r="F129" s="54">
        <f t="shared" si="0"/>
        <v>132.30090412394264</v>
      </c>
    </row>
    <row r="130" spans="1:6" ht="12.75" customHeight="1" x14ac:dyDescent="0.2">
      <c r="A130" s="55">
        <v>6632</v>
      </c>
      <c r="B130" s="234" t="s">
        <v>303</v>
      </c>
      <c r="C130" s="52" t="s">
        <v>304</v>
      </c>
      <c r="D130" s="244">
        <v>22225</v>
      </c>
      <c r="E130" s="244">
        <v>1526965.79</v>
      </c>
      <c r="F130" s="54">
        <f t="shared" si="0"/>
        <v>6870.4872440944882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81768080</v>
      </c>
      <c r="E133" s="53">
        <f t="shared" si="30"/>
        <v>83024976.969999999</v>
      </c>
      <c r="F133" s="54">
        <f t="shared" ref="F133:F223" si="31">IF(D133&lt;&gt;0,IF(E133/D133&gt;=100,"&gt;&gt;100",E133/D133*100),"-")</f>
        <v>101.53714868931741</v>
      </c>
    </row>
    <row r="134" spans="1:6" ht="24" x14ac:dyDescent="0.2">
      <c r="A134" s="55">
        <v>671</v>
      </c>
      <c r="B134" s="234" t="s">
        <v>311</v>
      </c>
      <c r="C134" s="52" t="s">
        <v>312</v>
      </c>
      <c r="D134" s="53">
        <f t="shared" ref="D134:E134" si="32">SUM(D135:D137)</f>
        <v>81768080</v>
      </c>
      <c r="E134" s="53">
        <f t="shared" si="32"/>
        <v>83024976.969999999</v>
      </c>
      <c r="F134" s="54">
        <f t="shared" si="31"/>
        <v>101.53714868931741</v>
      </c>
    </row>
    <row r="135" spans="1:6" ht="12.75" customHeight="1" x14ac:dyDescent="0.2">
      <c r="A135" s="55">
        <v>6711</v>
      </c>
      <c r="B135" s="87" t="s">
        <v>313</v>
      </c>
      <c r="C135" s="52" t="s">
        <v>314</v>
      </c>
      <c r="D135" s="244">
        <v>81768080</v>
      </c>
      <c r="E135" s="244">
        <v>83024976.969999999</v>
      </c>
      <c r="F135" s="54">
        <f t="shared" si="31"/>
        <v>101.53714868931741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37661</v>
      </c>
      <c r="E139" s="53">
        <f t="shared" si="33"/>
        <v>170940.61</v>
      </c>
      <c r="F139" s="54">
        <f t="shared" si="31"/>
        <v>453.89291309312011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37661</v>
      </c>
      <c r="E150" s="244">
        <v>170940.61</v>
      </c>
      <c r="F150" s="54">
        <f t="shared" si="31"/>
        <v>453.89291309312011</v>
      </c>
    </row>
    <row r="151" spans="1:6" ht="12.75" customHeight="1" x14ac:dyDescent="0.2">
      <c r="A151" s="55">
        <v>3</v>
      </c>
      <c r="B151" s="87" t="s">
        <v>345</v>
      </c>
      <c r="C151" s="52" t="s">
        <v>53</v>
      </c>
      <c r="D151" s="53">
        <f t="shared" ref="D151:E151" si="35">D152+D163+D196+D215+D224+D252+D263</f>
        <v>120573178</v>
      </c>
      <c r="E151" s="53">
        <f t="shared" si="35"/>
        <v>135154359.28000003</v>
      </c>
      <c r="F151" s="54">
        <f t="shared" si="31"/>
        <v>112.09322132987158</v>
      </c>
    </row>
    <row r="152" spans="1:6" ht="12.75" customHeight="1" x14ac:dyDescent="0.2">
      <c r="A152" s="55">
        <v>31</v>
      </c>
      <c r="B152" s="87" t="s">
        <v>346</v>
      </c>
      <c r="C152" s="52" t="s">
        <v>347</v>
      </c>
      <c r="D152" s="53">
        <f t="shared" ref="D152:E152" si="36">D153+D158+D159</f>
        <v>84375322</v>
      </c>
      <c r="E152" s="53">
        <f t="shared" si="36"/>
        <v>88011681.530000001</v>
      </c>
      <c r="F152" s="54">
        <f t="shared" si="31"/>
        <v>104.30974299570673</v>
      </c>
    </row>
    <row r="153" spans="1:6" ht="12.75" customHeight="1" x14ac:dyDescent="0.2">
      <c r="A153" s="55">
        <v>311</v>
      </c>
      <c r="B153" s="87" t="s">
        <v>348</v>
      </c>
      <c r="C153" s="52" t="s">
        <v>349</v>
      </c>
      <c r="D153" s="53">
        <f t="shared" ref="D153:E153" si="37">SUM(D154:D157)</f>
        <v>70081051</v>
      </c>
      <c r="E153" s="53">
        <f t="shared" si="37"/>
        <v>73793353.269999996</v>
      </c>
      <c r="F153" s="54">
        <f t="shared" si="31"/>
        <v>105.29715553209952</v>
      </c>
    </row>
    <row r="154" spans="1:6" ht="12.75" customHeight="1" x14ac:dyDescent="0.2">
      <c r="A154" s="55">
        <v>3111</v>
      </c>
      <c r="B154" s="87" t="s">
        <v>350</v>
      </c>
      <c r="C154" s="52" t="s">
        <v>351</v>
      </c>
      <c r="D154" s="244">
        <v>69923903</v>
      </c>
      <c r="E154" s="244">
        <v>73740865.670000002</v>
      </c>
      <c r="F154" s="54">
        <f t="shared" si="31"/>
        <v>105.45873800837462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157148</v>
      </c>
      <c r="E157" s="244">
        <v>52487.6</v>
      </c>
      <c r="F157" s="54">
        <f t="shared" si="31"/>
        <v>33.400106905592182</v>
      </c>
    </row>
    <row r="158" spans="1:6" ht="12.75" customHeight="1" x14ac:dyDescent="0.2">
      <c r="A158" s="55">
        <v>312</v>
      </c>
      <c r="B158" s="87" t="s">
        <v>358</v>
      </c>
      <c r="C158" s="52" t="s">
        <v>359</v>
      </c>
      <c r="D158" s="244">
        <v>3176941</v>
      </c>
      <c r="E158" s="244">
        <v>2483595.19</v>
      </c>
      <c r="F158" s="54">
        <f t="shared" si="31"/>
        <v>78.175678742538807</v>
      </c>
    </row>
    <row r="159" spans="1:6" ht="12.75" customHeight="1" x14ac:dyDescent="0.2">
      <c r="A159" s="55">
        <v>313</v>
      </c>
      <c r="B159" s="87" t="s">
        <v>360</v>
      </c>
      <c r="C159" s="52" t="s">
        <v>361</v>
      </c>
      <c r="D159" s="53">
        <f t="shared" ref="D159:E159" si="38">SUM(D160:D162)</f>
        <v>11117330</v>
      </c>
      <c r="E159" s="53">
        <f t="shared" si="38"/>
        <v>11734733.07</v>
      </c>
      <c r="F159" s="54">
        <f t="shared" si="31"/>
        <v>105.55351932523367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11117330</v>
      </c>
      <c r="E161" s="244">
        <v>11734583.59</v>
      </c>
      <c r="F161" s="54">
        <f t="shared" si="31"/>
        <v>105.55217475778807</v>
      </c>
    </row>
    <row r="162" spans="1:6" ht="12.75" customHeight="1" x14ac:dyDescent="0.2">
      <c r="A162" s="55">
        <v>3133</v>
      </c>
      <c r="B162" s="87" t="s">
        <v>365</v>
      </c>
      <c r="C162" s="52" t="s">
        <v>366</v>
      </c>
      <c r="D162" s="244"/>
      <c r="E162" s="244">
        <v>149.47999999999999</v>
      </c>
      <c r="F162" s="54" t="str">
        <f t="shared" si="31"/>
        <v>-</v>
      </c>
    </row>
    <row r="163" spans="1:6" ht="12.75" customHeight="1" x14ac:dyDescent="0.2">
      <c r="A163" s="55">
        <v>32</v>
      </c>
      <c r="B163" s="87" t="s">
        <v>367</v>
      </c>
      <c r="C163" s="52" t="s">
        <v>368</v>
      </c>
      <c r="D163" s="53">
        <f t="shared" ref="D163:E163" si="39">D164+D169+D177+D187+D188</f>
        <v>32076367</v>
      </c>
      <c r="E163" s="53">
        <f t="shared" si="39"/>
        <v>39526579.740000002</v>
      </c>
      <c r="F163" s="54">
        <f t="shared" si="31"/>
        <v>123.22648553060888</v>
      </c>
    </row>
    <row r="164" spans="1:6" ht="12.75" customHeight="1" x14ac:dyDescent="0.2">
      <c r="A164" s="55">
        <v>321</v>
      </c>
      <c r="B164" s="87" t="s">
        <v>369</v>
      </c>
      <c r="C164" s="52" t="s">
        <v>370</v>
      </c>
      <c r="D164" s="53">
        <f t="shared" ref="D164:E164" si="40">SUM(D165:D168)</f>
        <v>4737576</v>
      </c>
      <c r="E164" s="53">
        <f t="shared" si="40"/>
        <v>7693819.71</v>
      </c>
      <c r="F164" s="54">
        <f t="shared" si="31"/>
        <v>162.39992160547925</v>
      </c>
    </row>
    <row r="165" spans="1:6" ht="12.75" customHeight="1" x14ac:dyDescent="0.2">
      <c r="A165" s="55">
        <v>3211</v>
      </c>
      <c r="B165" s="87" t="s">
        <v>371</v>
      </c>
      <c r="C165" s="52" t="s">
        <v>372</v>
      </c>
      <c r="D165" s="244">
        <v>2016609</v>
      </c>
      <c r="E165" s="244">
        <v>4669598.46</v>
      </c>
      <c r="F165" s="54">
        <f t="shared" si="31"/>
        <v>231.55695824029348</v>
      </c>
    </row>
    <row r="166" spans="1:6" ht="12.75" customHeight="1" x14ac:dyDescent="0.2">
      <c r="A166" s="55">
        <v>3212</v>
      </c>
      <c r="B166" s="87" t="s">
        <v>373</v>
      </c>
      <c r="C166" s="52" t="s">
        <v>374</v>
      </c>
      <c r="D166" s="244">
        <v>2117247</v>
      </c>
      <c r="E166" s="244">
        <v>2164573.71</v>
      </c>
      <c r="F166" s="54">
        <f t="shared" si="31"/>
        <v>102.23529470109061</v>
      </c>
    </row>
    <row r="167" spans="1:6" ht="12.75" customHeight="1" x14ac:dyDescent="0.2">
      <c r="A167" s="55">
        <v>3213</v>
      </c>
      <c r="B167" s="87" t="s">
        <v>375</v>
      </c>
      <c r="C167" s="52" t="s">
        <v>376</v>
      </c>
      <c r="D167" s="244">
        <v>603720</v>
      </c>
      <c r="E167" s="244">
        <v>859647.54</v>
      </c>
      <c r="F167" s="54">
        <f t="shared" si="31"/>
        <v>142.39176108129595</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7325096</v>
      </c>
      <c r="E169" s="53">
        <f t="shared" si="41"/>
        <v>7464183.3499999996</v>
      </c>
      <c r="F169" s="54">
        <f t="shared" si="31"/>
        <v>101.89877852795375</v>
      </c>
    </row>
    <row r="170" spans="1:6" ht="12.75" customHeight="1" x14ac:dyDescent="0.2">
      <c r="A170" s="55">
        <v>3221</v>
      </c>
      <c r="B170" s="87" t="s">
        <v>381</v>
      </c>
      <c r="C170" s="52" t="s">
        <v>382</v>
      </c>
      <c r="D170" s="244">
        <v>831678</v>
      </c>
      <c r="E170" s="244">
        <v>1039042.12</v>
      </c>
      <c r="F170" s="54">
        <f t="shared" si="31"/>
        <v>124.93322175168755</v>
      </c>
    </row>
    <row r="171" spans="1:6" ht="12.75" customHeight="1" x14ac:dyDescent="0.2">
      <c r="A171" s="55">
        <v>3222</v>
      </c>
      <c r="B171" s="87" t="s">
        <v>383</v>
      </c>
      <c r="C171" s="52" t="s">
        <v>384</v>
      </c>
      <c r="D171" s="244">
        <v>1035690</v>
      </c>
      <c r="E171" s="244">
        <v>796259.38</v>
      </c>
      <c r="F171" s="54">
        <f t="shared" si="31"/>
        <v>76.882018750784496</v>
      </c>
    </row>
    <row r="172" spans="1:6" ht="12.75" customHeight="1" x14ac:dyDescent="0.2">
      <c r="A172" s="55">
        <v>3223</v>
      </c>
      <c r="B172" s="87" t="s">
        <v>385</v>
      </c>
      <c r="C172" s="52" t="s">
        <v>386</v>
      </c>
      <c r="D172" s="244">
        <v>4011426</v>
      </c>
      <c r="E172" s="244">
        <v>4064417.17</v>
      </c>
      <c r="F172" s="54">
        <f t="shared" si="31"/>
        <v>101.32100579694104</v>
      </c>
    </row>
    <row r="173" spans="1:6" ht="12.75" customHeight="1" x14ac:dyDescent="0.2">
      <c r="A173" s="55">
        <v>3224</v>
      </c>
      <c r="B173" s="87" t="s">
        <v>387</v>
      </c>
      <c r="C173" s="52" t="s">
        <v>388</v>
      </c>
      <c r="D173" s="244">
        <v>1285515</v>
      </c>
      <c r="E173" s="244">
        <v>1450661.59</v>
      </c>
      <c r="F173" s="54">
        <f t="shared" si="31"/>
        <v>112.84672602031094</v>
      </c>
    </row>
    <row r="174" spans="1:6" ht="12.75" customHeight="1" x14ac:dyDescent="0.2">
      <c r="A174" s="55">
        <v>3225</v>
      </c>
      <c r="B174" s="87" t="s">
        <v>389</v>
      </c>
      <c r="C174" s="52" t="s">
        <v>390</v>
      </c>
      <c r="D174" s="244">
        <v>86313</v>
      </c>
      <c r="E174" s="244">
        <v>63525.25</v>
      </c>
      <c r="F174" s="54">
        <f t="shared" si="31"/>
        <v>73.598704714237712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74474</v>
      </c>
      <c r="E176" s="244">
        <v>50277.84</v>
      </c>
      <c r="F176" s="54">
        <f t="shared" si="31"/>
        <v>67.510594301366908</v>
      </c>
    </row>
    <row r="177" spans="1:6" ht="12.75" customHeight="1" x14ac:dyDescent="0.2">
      <c r="A177" s="55">
        <v>323</v>
      </c>
      <c r="B177" s="87" t="s">
        <v>395</v>
      </c>
      <c r="C177" s="52" t="s">
        <v>396</v>
      </c>
      <c r="D177" s="53">
        <f t="shared" ref="D177:E177" si="42">SUM(D178:D186)</f>
        <v>18965860</v>
      </c>
      <c r="E177" s="53">
        <f t="shared" si="42"/>
        <v>22592831.510000002</v>
      </c>
      <c r="F177" s="54">
        <f t="shared" si="31"/>
        <v>119.12368598102063</v>
      </c>
    </row>
    <row r="178" spans="1:6" ht="12.75" customHeight="1" x14ac:dyDescent="0.2">
      <c r="A178" s="55">
        <v>3231</v>
      </c>
      <c r="B178" s="87" t="s">
        <v>397</v>
      </c>
      <c r="C178" s="52" t="s">
        <v>398</v>
      </c>
      <c r="D178" s="244">
        <v>200052</v>
      </c>
      <c r="E178" s="244">
        <v>273573.03000000003</v>
      </c>
      <c r="F178" s="54">
        <f t="shared" si="31"/>
        <v>136.75095975046489</v>
      </c>
    </row>
    <row r="179" spans="1:6" ht="12.75" customHeight="1" x14ac:dyDescent="0.2">
      <c r="A179" s="55">
        <v>3232</v>
      </c>
      <c r="B179" s="87" t="s">
        <v>399</v>
      </c>
      <c r="C179" s="52" t="s">
        <v>400</v>
      </c>
      <c r="D179" s="244">
        <v>1384310</v>
      </c>
      <c r="E179" s="244">
        <v>520402.48</v>
      </c>
      <c r="F179" s="54">
        <f t="shared" si="31"/>
        <v>37.592914881782256</v>
      </c>
    </row>
    <row r="180" spans="1:6" ht="12.75" customHeight="1" x14ac:dyDescent="0.2">
      <c r="A180" s="55">
        <v>3233</v>
      </c>
      <c r="B180" s="87" t="s">
        <v>401</v>
      </c>
      <c r="C180" s="52" t="s">
        <v>402</v>
      </c>
      <c r="D180" s="244">
        <v>897591</v>
      </c>
      <c r="E180" s="244">
        <v>812603.68</v>
      </c>
      <c r="F180" s="54">
        <f t="shared" si="31"/>
        <v>90.531620749316787</v>
      </c>
    </row>
    <row r="181" spans="1:6" ht="12.75" customHeight="1" x14ac:dyDescent="0.2">
      <c r="A181" s="55">
        <v>3234</v>
      </c>
      <c r="B181" s="87" t="s">
        <v>403</v>
      </c>
      <c r="C181" s="52" t="s">
        <v>404</v>
      </c>
      <c r="D181" s="244">
        <v>783369</v>
      </c>
      <c r="E181" s="244">
        <v>1529833.39</v>
      </c>
      <c r="F181" s="54">
        <f t="shared" si="31"/>
        <v>195.28898769290078</v>
      </c>
    </row>
    <row r="182" spans="1:6" ht="12.75" customHeight="1" x14ac:dyDescent="0.2">
      <c r="A182" s="55">
        <v>3235</v>
      </c>
      <c r="B182" s="87" t="s">
        <v>405</v>
      </c>
      <c r="C182" s="52" t="s">
        <v>406</v>
      </c>
      <c r="D182" s="244">
        <v>1196741</v>
      </c>
      <c r="E182" s="244">
        <v>653651.09</v>
      </c>
      <c r="F182" s="54">
        <f t="shared" si="31"/>
        <v>54.619260976268045</v>
      </c>
    </row>
    <row r="183" spans="1:6" ht="12.75" customHeight="1" x14ac:dyDescent="0.2">
      <c r="A183" s="55">
        <v>3236</v>
      </c>
      <c r="B183" s="87" t="s">
        <v>407</v>
      </c>
      <c r="C183" s="52" t="s">
        <v>408</v>
      </c>
      <c r="D183" s="244">
        <v>52019</v>
      </c>
      <c r="E183" s="244">
        <v>152406.79</v>
      </c>
      <c r="F183" s="54">
        <f t="shared" si="31"/>
        <v>292.98292931428904</v>
      </c>
    </row>
    <row r="184" spans="1:6" ht="12.75" customHeight="1" x14ac:dyDescent="0.2">
      <c r="A184" s="55">
        <v>3237</v>
      </c>
      <c r="B184" s="87" t="s">
        <v>409</v>
      </c>
      <c r="C184" s="52" t="s">
        <v>410</v>
      </c>
      <c r="D184" s="244">
        <v>12633587</v>
      </c>
      <c r="E184" s="244">
        <v>17179124.530000001</v>
      </c>
      <c r="F184" s="54">
        <f t="shared" si="31"/>
        <v>135.97978570931596</v>
      </c>
    </row>
    <row r="185" spans="1:6" ht="12.75" customHeight="1" x14ac:dyDescent="0.2">
      <c r="A185" s="55">
        <v>3238</v>
      </c>
      <c r="B185" s="87" t="s">
        <v>411</v>
      </c>
      <c r="C185" s="52" t="s">
        <v>412</v>
      </c>
      <c r="D185" s="244">
        <v>542234</v>
      </c>
      <c r="E185" s="244">
        <v>587433.24</v>
      </c>
      <c r="F185" s="54">
        <f t="shared" si="31"/>
        <v>108.33574434653674</v>
      </c>
    </row>
    <row r="186" spans="1:6" ht="12.75" customHeight="1" x14ac:dyDescent="0.2">
      <c r="A186" s="55">
        <v>3239</v>
      </c>
      <c r="B186" s="87" t="s">
        <v>413</v>
      </c>
      <c r="C186" s="52" t="s">
        <v>414</v>
      </c>
      <c r="D186" s="244">
        <v>1275957</v>
      </c>
      <c r="E186" s="244">
        <v>883803.28</v>
      </c>
      <c r="F186" s="54">
        <f t="shared" si="31"/>
        <v>69.265914133470019</v>
      </c>
    </row>
    <row r="187" spans="1:6" ht="12.75" customHeight="1" x14ac:dyDescent="0.2">
      <c r="A187" s="55">
        <v>324</v>
      </c>
      <c r="B187" s="87" t="s">
        <v>415</v>
      </c>
      <c r="C187" s="52" t="s">
        <v>416</v>
      </c>
      <c r="D187" s="244">
        <v>68044</v>
      </c>
      <c r="E187" s="244">
        <v>414446.86</v>
      </c>
      <c r="F187" s="54">
        <f t="shared" si="31"/>
        <v>609.08656163658804</v>
      </c>
    </row>
    <row r="188" spans="1:6" ht="12.75" customHeight="1" x14ac:dyDescent="0.2">
      <c r="A188" s="55">
        <v>329</v>
      </c>
      <c r="B188" s="87" t="s">
        <v>417</v>
      </c>
      <c r="C188" s="52" t="s">
        <v>418</v>
      </c>
      <c r="D188" s="53">
        <f t="shared" ref="D188:E188" si="43">SUM(D189:D195)</f>
        <v>979791</v>
      </c>
      <c r="E188" s="53">
        <f t="shared" si="43"/>
        <v>1361298.31</v>
      </c>
      <c r="F188" s="54">
        <f t="shared" si="31"/>
        <v>138.93762139068434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117917</v>
      </c>
      <c r="E190" s="244">
        <v>134193.62</v>
      </c>
      <c r="F190" s="54">
        <f t="shared" si="31"/>
        <v>113.80345497256545</v>
      </c>
    </row>
    <row r="191" spans="1:6" ht="12.75" customHeight="1" x14ac:dyDescent="0.2">
      <c r="A191" s="55">
        <v>3293</v>
      </c>
      <c r="B191" s="87" t="s">
        <v>423</v>
      </c>
      <c r="C191" s="52" t="s">
        <v>424</v>
      </c>
      <c r="D191" s="244">
        <v>199303</v>
      </c>
      <c r="E191" s="244">
        <v>480737.61</v>
      </c>
      <c r="F191" s="54">
        <f t="shared" si="31"/>
        <v>241.20941982810092</v>
      </c>
    </row>
    <row r="192" spans="1:6" ht="12.75" customHeight="1" x14ac:dyDescent="0.2">
      <c r="A192" s="55">
        <v>3294</v>
      </c>
      <c r="B192" s="87" t="s">
        <v>425</v>
      </c>
      <c r="C192" s="52" t="s">
        <v>426</v>
      </c>
      <c r="D192" s="244">
        <v>147826</v>
      </c>
      <c r="E192" s="244">
        <v>200095.3</v>
      </c>
      <c r="F192" s="54">
        <f t="shared" si="31"/>
        <v>135.3586649168617</v>
      </c>
    </row>
    <row r="193" spans="1:6" ht="12.75" customHeight="1" x14ac:dyDescent="0.2">
      <c r="A193" s="55">
        <v>3295</v>
      </c>
      <c r="B193" s="87" t="s">
        <v>427</v>
      </c>
      <c r="C193" s="52" t="s">
        <v>428</v>
      </c>
      <c r="D193" s="244">
        <v>122453</v>
      </c>
      <c r="E193" s="244">
        <v>148425.26999999999</v>
      </c>
      <c r="F193" s="54">
        <f t="shared" si="31"/>
        <v>121.20999077196966</v>
      </c>
    </row>
    <row r="194" spans="1:6" ht="12.75" customHeight="1" x14ac:dyDescent="0.2">
      <c r="A194" s="55" t="s">
        <v>429</v>
      </c>
      <c r="B194" s="87" t="s">
        <v>430</v>
      </c>
      <c r="C194" s="52" t="s">
        <v>429</v>
      </c>
      <c r="D194" s="244">
        <v>9000</v>
      </c>
      <c r="E194" s="244">
        <v>7156.25</v>
      </c>
      <c r="F194" s="54">
        <f t="shared" si="31"/>
        <v>79.513888888888886</v>
      </c>
    </row>
    <row r="195" spans="1:6" ht="12.75" customHeight="1" x14ac:dyDescent="0.2">
      <c r="A195" s="55">
        <v>3299</v>
      </c>
      <c r="B195" s="87" t="s">
        <v>431</v>
      </c>
      <c r="C195" s="52" t="s">
        <v>432</v>
      </c>
      <c r="D195" s="244">
        <v>383292</v>
      </c>
      <c r="E195" s="244">
        <v>390690.26</v>
      </c>
      <c r="F195" s="54">
        <f t="shared" si="31"/>
        <v>101.93018899429156</v>
      </c>
    </row>
    <row r="196" spans="1:6" ht="12.75" customHeight="1" x14ac:dyDescent="0.2">
      <c r="A196" s="55">
        <v>34</v>
      </c>
      <c r="B196" s="234" t="s">
        <v>433</v>
      </c>
      <c r="C196" s="52" t="s">
        <v>434</v>
      </c>
      <c r="D196" s="53">
        <f t="shared" ref="D196:E196" si="44">D197+D202+D210</f>
        <v>123252</v>
      </c>
      <c r="E196" s="53">
        <f t="shared" si="44"/>
        <v>167113.86000000002</v>
      </c>
      <c r="F196" s="54">
        <f t="shared" si="31"/>
        <v>135.58713854541915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123252</v>
      </c>
      <c r="E210" s="53">
        <f t="shared" si="47"/>
        <v>167113.86000000002</v>
      </c>
      <c r="F210" s="54">
        <f t="shared" si="31"/>
        <v>135.58713854541915</v>
      </c>
    </row>
    <row r="211" spans="1:6" ht="12.75" customHeight="1" x14ac:dyDescent="0.2">
      <c r="A211" s="55">
        <v>3431</v>
      </c>
      <c r="B211" s="234" t="s">
        <v>463</v>
      </c>
      <c r="C211" s="52" t="s">
        <v>464</v>
      </c>
      <c r="D211" s="244">
        <v>65156</v>
      </c>
      <c r="E211" s="244">
        <v>129700.48</v>
      </c>
      <c r="F211" s="54">
        <f t="shared" si="31"/>
        <v>199.06145251396649</v>
      </c>
    </row>
    <row r="212" spans="1:6" ht="12.75" customHeight="1" x14ac:dyDescent="0.2">
      <c r="A212" s="55">
        <v>3432</v>
      </c>
      <c r="B212" s="87" t="s">
        <v>465</v>
      </c>
      <c r="C212" s="52" t="s">
        <v>466</v>
      </c>
      <c r="D212" s="244">
        <v>53700</v>
      </c>
      <c r="E212" s="244">
        <v>32077.65</v>
      </c>
      <c r="F212" s="54">
        <f t="shared" si="31"/>
        <v>59.734916201117315</v>
      </c>
    </row>
    <row r="213" spans="1:6" ht="12.75" customHeight="1" x14ac:dyDescent="0.2">
      <c r="A213" s="55">
        <v>3433</v>
      </c>
      <c r="B213" s="87" t="s">
        <v>467</v>
      </c>
      <c r="C213" s="52" t="s">
        <v>468</v>
      </c>
      <c r="D213" s="244">
        <v>4396</v>
      </c>
      <c r="E213" s="244">
        <v>5335.73</v>
      </c>
      <c r="F213" s="54">
        <f t="shared" si="31"/>
        <v>121.37693357597816</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801175</v>
      </c>
      <c r="E224" s="53">
        <f t="shared" si="51"/>
        <v>982276.76</v>
      </c>
      <c r="F224" s="54">
        <f t="shared" ref="F224:F235" si="52">IF(D224&lt;&gt;0,IF(E224/D224&gt;=100,"&gt;&gt;100",E224/D224*100),"-")</f>
        <v>122.60451961182015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527913.53</v>
      </c>
      <c r="F228" s="54" t="str">
        <f t="shared" si="52"/>
        <v>-</v>
      </c>
    </row>
    <row r="229" spans="1:6" ht="12.75" customHeight="1" x14ac:dyDescent="0.2">
      <c r="A229" s="55">
        <v>3621</v>
      </c>
      <c r="B229" s="87" t="s">
        <v>499</v>
      </c>
      <c r="C229" s="52" t="s">
        <v>500</v>
      </c>
      <c r="D229" s="244"/>
      <c r="E229" s="244">
        <v>527913.53</v>
      </c>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801175</v>
      </c>
      <c r="E247" s="53">
        <f t="shared" si="62"/>
        <v>454363.23</v>
      </c>
      <c r="F247" s="54">
        <f t="shared" si="61"/>
        <v>56.71210784160764</v>
      </c>
    </row>
    <row r="248" spans="1:6" ht="12.75" customHeight="1" x14ac:dyDescent="0.2">
      <c r="A248" s="55" t="s">
        <v>537</v>
      </c>
      <c r="B248" s="87" t="s">
        <v>199</v>
      </c>
      <c r="C248" s="52" t="s">
        <v>537</v>
      </c>
      <c r="D248" s="244">
        <v>123331</v>
      </c>
      <c r="E248" s="244">
        <v>9714.43</v>
      </c>
      <c r="F248" s="54">
        <f t="shared" si="61"/>
        <v>7.876713883776179</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677844</v>
      </c>
      <c r="E250" s="244">
        <v>444648.8</v>
      </c>
      <c r="F250" s="54">
        <f t="shared" si="61"/>
        <v>65.597512111931351</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710889</v>
      </c>
      <c r="E252" s="53">
        <f t="shared" si="63"/>
        <v>676869.92</v>
      </c>
      <c r="F252" s="54">
        <f t="shared" ref="F252:F258" si="64">IF(D252&lt;&gt;0,IF(E252/D252&gt;=100,"&gt;&gt;100",E252/D252*100),"-")</f>
        <v>95.214572176528264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710889</v>
      </c>
      <c r="E259" s="53">
        <f t="shared" si="66"/>
        <v>676869.92</v>
      </c>
      <c r="F259" s="54">
        <f t="shared" ref="F259:F262" si="67">IF(D259&lt;&gt;0,IF(E259/D259&gt;=100,"&gt;&gt;100",E259/D259*100),"-")</f>
        <v>95.214572176528264</v>
      </c>
    </row>
    <row r="260" spans="1:6" ht="12.75" customHeight="1" x14ac:dyDescent="0.2">
      <c r="A260" s="55">
        <v>3721</v>
      </c>
      <c r="B260" s="87" t="s">
        <v>557</v>
      </c>
      <c r="C260" s="52" t="s">
        <v>558</v>
      </c>
      <c r="D260" s="244">
        <v>710889</v>
      </c>
      <c r="E260" s="244">
        <v>676869.92</v>
      </c>
      <c r="F260" s="54">
        <f t="shared" si="67"/>
        <v>95.214572176528264</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2486173</v>
      </c>
      <c r="E263" s="53">
        <f t="shared" si="68"/>
        <v>5789837.4700000007</v>
      </c>
      <c r="F263" s="54">
        <f t="shared" ref="F263:F267" si="69">IF(D263&lt;&gt;0,IF(E263/D263&gt;=100,"&gt;&gt;100",E263/D263*100),"-")</f>
        <v>232.88151991032004</v>
      </c>
    </row>
    <row r="264" spans="1:6" ht="12.75" customHeight="1" x14ac:dyDescent="0.2">
      <c r="A264" s="55">
        <v>381</v>
      </c>
      <c r="B264" s="87" t="s">
        <v>565</v>
      </c>
      <c r="C264" s="52" t="s">
        <v>566</v>
      </c>
      <c r="D264" s="53">
        <f t="shared" ref="D264:E264" si="70">SUM(D265:D267)</f>
        <v>2486173</v>
      </c>
      <c r="E264" s="53">
        <f t="shared" si="70"/>
        <v>5789837.4700000007</v>
      </c>
      <c r="F264" s="54">
        <f t="shared" si="69"/>
        <v>232.88151991032004</v>
      </c>
    </row>
    <row r="265" spans="1:6" ht="12.75" customHeight="1" x14ac:dyDescent="0.2">
      <c r="A265" s="55">
        <v>3811</v>
      </c>
      <c r="B265" s="87" t="s">
        <v>567</v>
      </c>
      <c r="C265" s="52" t="s">
        <v>568</v>
      </c>
      <c r="D265" s="244">
        <v>289741</v>
      </c>
      <c r="E265" s="244">
        <v>397168.49</v>
      </c>
      <c r="F265" s="54">
        <f t="shared" si="69"/>
        <v>137.07707573315477</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2196432</v>
      </c>
      <c r="E267" s="244">
        <v>5392668.9800000004</v>
      </c>
      <c r="F267" s="54">
        <f t="shared" si="69"/>
        <v>245.51950527036576</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120573178</v>
      </c>
      <c r="E289" s="53">
        <f t="shared" si="79"/>
        <v>135154359.28000003</v>
      </c>
      <c r="F289" s="54">
        <f t="shared" si="76"/>
        <v>112.09322132987158</v>
      </c>
    </row>
    <row r="290" spans="1:6" ht="12.75" customHeight="1" x14ac:dyDescent="0.2">
      <c r="A290" s="55" t="s">
        <v>606</v>
      </c>
      <c r="B290" s="87" t="s">
        <v>617</v>
      </c>
      <c r="C290" s="52" t="s">
        <v>618</v>
      </c>
      <c r="D290" s="53">
        <f>IF(D6&gt;=D289,D6-D289,0)</f>
        <v>44491077</v>
      </c>
      <c r="E290" s="53">
        <f>IF(E6&gt;=E289,E6-E289,0)</f>
        <v>23290935.559999973</v>
      </c>
      <c r="F290" s="54">
        <f t="shared" si="76"/>
        <v>52.34967802645005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10406699.35</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1281894</v>
      </c>
      <c r="E294" s="244">
        <v>1722477.23</v>
      </c>
      <c r="F294" s="54">
        <f t="shared" si="76"/>
        <v>134.36970841582846</v>
      </c>
    </row>
    <row r="295" spans="1:6" ht="24" x14ac:dyDescent="0.2">
      <c r="A295" s="55">
        <v>9661</v>
      </c>
      <c r="B295" s="87" t="s">
        <v>627</v>
      </c>
      <c r="C295" s="52" t="s">
        <v>628</v>
      </c>
      <c r="D295" s="244">
        <v>1087231</v>
      </c>
      <c r="E295" s="244">
        <v>1488476.82</v>
      </c>
      <c r="F295" s="54">
        <f t="shared" si="76"/>
        <v>136.90529611462514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27552</v>
      </c>
      <c r="E298" s="53">
        <f t="shared" si="80"/>
        <v>24506.19</v>
      </c>
      <c r="F298" s="54">
        <f t="shared" ref="F298:F418" si="81">IF(D298&lt;&gt;0,IF(E298/D298&gt;=100,"&gt;&gt;100",E298/D298*100),"-")</f>
        <v>88.945230836236931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27552</v>
      </c>
      <c r="E311" s="53">
        <f t="shared" si="85"/>
        <v>24506.19</v>
      </c>
      <c r="F311" s="54">
        <f t="shared" si="81"/>
        <v>88.945230836236931</v>
      </c>
    </row>
    <row r="312" spans="1:6" ht="12.75" customHeight="1" x14ac:dyDescent="0.2">
      <c r="A312" s="55">
        <v>721</v>
      </c>
      <c r="B312" s="87" t="s">
        <v>660</v>
      </c>
      <c r="C312" s="52" t="s">
        <v>661</v>
      </c>
      <c r="D312" s="53">
        <f t="shared" ref="D312:E312" si="86">SUM(D313:D316)</f>
        <v>24608</v>
      </c>
      <c r="E312" s="53">
        <f t="shared" si="86"/>
        <v>24506.19</v>
      </c>
      <c r="F312" s="54">
        <f t="shared" si="81"/>
        <v>99.586272756827043</v>
      </c>
    </row>
    <row r="313" spans="1:6" ht="12.75" customHeight="1" x14ac:dyDescent="0.2">
      <c r="A313" s="55">
        <v>7211</v>
      </c>
      <c r="B313" s="87" t="s">
        <v>662</v>
      </c>
      <c r="C313" s="52" t="s">
        <v>663</v>
      </c>
      <c r="D313" s="244">
        <v>24608</v>
      </c>
      <c r="E313" s="244">
        <v>24506.19</v>
      </c>
      <c r="F313" s="54">
        <f t="shared" si="81"/>
        <v>99.586272756827043</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2944</v>
      </c>
      <c r="E317" s="53">
        <f t="shared" si="87"/>
        <v>0</v>
      </c>
      <c r="F317" s="54">
        <f t="shared" si="81"/>
        <v>0</v>
      </c>
    </row>
    <row r="318" spans="1:6" ht="12.75" customHeight="1" x14ac:dyDescent="0.2">
      <c r="A318" s="55">
        <v>7221</v>
      </c>
      <c r="B318" s="87" t="s">
        <v>672</v>
      </c>
      <c r="C318" s="52" t="s">
        <v>673</v>
      </c>
      <c r="D318" s="244">
        <v>2944</v>
      </c>
      <c r="E318" s="244"/>
      <c r="F318" s="54">
        <f t="shared" si="81"/>
        <v>0</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34125327</v>
      </c>
      <c r="E350" s="53">
        <f t="shared" si="95"/>
        <v>30991422.739999998</v>
      </c>
      <c r="F350" s="54">
        <f t="shared" si="81"/>
        <v>90.816485773161958</v>
      </c>
    </row>
    <row r="351" spans="1:6" ht="12.75" customHeight="1" x14ac:dyDescent="0.2">
      <c r="A351" s="55">
        <v>41</v>
      </c>
      <c r="B351" s="87" t="s">
        <v>738</v>
      </c>
      <c r="C351" s="52" t="s">
        <v>739</v>
      </c>
      <c r="D351" s="53">
        <f t="shared" ref="D351:E351" si="96">D352+D356</f>
        <v>269336</v>
      </c>
      <c r="E351" s="53">
        <f t="shared" si="96"/>
        <v>9883.27</v>
      </c>
      <c r="F351" s="54">
        <f t="shared" si="81"/>
        <v>3.6694946089642682</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269336</v>
      </c>
      <c r="E356" s="53">
        <f t="shared" si="98"/>
        <v>9883.27</v>
      </c>
      <c r="F356" s="54">
        <f t="shared" si="81"/>
        <v>3.6694946089642682</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269336</v>
      </c>
      <c r="E359" s="244">
        <v>9883.27</v>
      </c>
      <c r="F359" s="54">
        <f t="shared" si="81"/>
        <v>3.6694946089642682</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33855991</v>
      </c>
      <c r="E363" s="53">
        <f t="shared" si="99"/>
        <v>30981539.469999999</v>
      </c>
      <c r="F363" s="54">
        <f t="shared" si="81"/>
        <v>91.509769925210577</v>
      </c>
    </row>
    <row r="364" spans="1:6" ht="12.75" customHeight="1" x14ac:dyDescent="0.2">
      <c r="A364" s="55">
        <v>421</v>
      </c>
      <c r="B364" s="87" t="s">
        <v>756</v>
      </c>
      <c r="C364" s="52" t="s">
        <v>757</v>
      </c>
      <c r="D364" s="53">
        <f t="shared" ref="D364:E364" si="100">SUM(D365:D368)</f>
        <v>478016</v>
      </c>
      <c r="E364" s="53">
        <f t="shared" si="100"/>
        <v>8125997.9900000002</v>
      </c>
      <c r="F364" s="54">
        <f t="shared" si="81"/>
        <v>1699.9426776509572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478016</v>
      </c>
      <c r="E366" s="244">
        <v>8125997.9900000002</v>
      </c>
      <c r="F366" s="54">
        <f t="shared" si="81"/>
        <v>1699.9426776509572</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32852030</v>
      </c>
      <c r="E369" s="53">
        <f t="shared" si="101"/>
        <v>21353109.620000001</v>
      </c>
      <c r="F369" s="54">
        <f t="shared" si="81"/>
        <v>64.997839159406595</v>
      </c>
    </row>
    <row r="370" spans="1:6" ht="12.75" customHeight="1" x14ac:dyDescent="0.2">
      <c r="A370" s="55">
        <v>4221</v>
      </c>
      <c r="B370" s="87" t="s">
        <v>672</v>
      </c>
      <c r="C370" s="52" t="s">
        <v>764</v>
      </c>
      <c r="D370" s="244">
        <v>3502823</v>
      </c>
      <c r="E370" s="244">
        <v>1687944.74</v>
      </c>
      <c r="F370" s="54">
        <f t="shared" si="81"/>
        <v>48.188125406279447</v>
      </c>
    </row>
    <row r="371" spans="1:6" ht="12.75" customHeight="1" x14ac:dyDescent="0.2">
      <c r="A371" s="55">
        <v>4222</v>
      </c>
      <c r="B371" s="87" t="s">
        <v>765</v>
      </c>
      <c r="C371" s="52" t="s">
        <v>766</v>
      </c>
      <c r="D371" s="244">
        <v>164216</v>
      </c>
      <c r="E371" s="244">
        <v>89589.64</v>
      </c>
      <c r="F371" s="54">
        <f t="shared" si="81"/>
        <v>54.555975057241682</v>
      </c>
    </row>
    <row r="372" spans="1:6" ht="12.75" customHeight="1" x14ac:dyDescent="0.2">
      <c r="A372" s="55">
        <v>4223</v>
      </c>
      <c r="B372" s="87" t="s">
        <v>676</v>
      </c>
      <c r="C372" s="52" t="s">
        <v>767</v>
      </c>
      <c r="D372" s="244">
        <v>36720</v>
      </c>
      <c r="E372" s="244">
        <v>10325.64</v>
      </c>
      <c r="F372" s="54">
        <f t="shared" si="81"/>
        <v>28.119934640522875</v>
      </c>
    </row>
    <row r="373" spans="1:6" ht="12.75" customHeight="1" x14ac:dyDescent="0.2">
      <c r="A373" s="55">
        <v>4224</v>
      </c>
      <c r="B373" s="87" t="s">
        <v>678</v>
      </c>
      <c r="C373" s="52" t="s">
        <v>768</v>
      </c>
      <c r="D373" s="244">
        <v>21787757</v>
      </c>
      <c r="E373" s="244">
        <v>9127489.0600000005</v>
      </c>
      <c r="F373" s="54">
        <f t="shared" si="81"/>
        <v>41.892743066668132</v>
      </c>
    </row>
    <row r="374" spans="1:6" ht="12.75" customHeight="1" x14ac:dyDescent="0.2">
      <c r="A374" s="55">
        <v>4225</v>
      </c>
      <c r="B374" s="87" t="s">
        <v>680</v>
      </c>
      <c r="C374" s="52" t="s">
        <v>769</v>
      </c>
      <c r="D374" s="244">
        <v>7257271</v>
      </c>
      <c r="E374" s="244">
        <v>10206822.73</v>
      </c>
      <c r="F374" s="54">
        <f t="shared" si="81"/>
        <v>140.64271170251189</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103243</v>
      </c>
      <c r="E376" s="244">
        <v>230937.81</v>
      </c>
      <c r="F376" s="54">
        <f t="shared" si="81"/>
        <v>223.68374611353795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56000</v>
      </c>
      <c r="E383" s="53">
        <f t="shared" si="103"/>
        <v>122095.56</v>
      </c>
      <c r="F383" s="54">
        <f t="shared" si="81"/>
        <v>218.0277857142857</v>
      </c>
    </row>
    <row r="384" spans="1:6" ht="12.75" customHeight="1" x14ac:dyDescent="0.2">
      <c r="A384" s="55">
        <v>4241</v>
      </c>
      <c r="B384" s="87" t="s">
        <v>781</v>
      </c>
      <c r="C384" s="52" t="s">
        <v>782</v>
      </c>
      <c r="D384" s="244">
        <v>56000</v>
      </c>
      <c r="E384" s="244">
        <v>122095.56</v>
      </c>
      <c r="F384" s="54">
        <f t="shared" si="81"/>
        <v>218.0277857142857</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469945</v>
      </c>
      <c r="E391" s="53">
        <f t="shared" si="105"/>
        <v>1380336.3</v>
      </c>
      <c r="F391" s="54">
        <f t="shared" si="81"/>
        <v>293.72294630222689</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469945</v>
      </c>
      <c r="E393" s="244">
        <v>1380336.3</v>
      </c>
      <c r="F393" s="54">
        <f t="shared" si="81"/>
        <v>293.72294630222689</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34097775</v>
      </c>
      <c r="E408" s="53">
        <f t="shared" si="111"/>
        <v>30966916.549999997</v>
      </c>
      <c r="F408" s="54">
        <f t="shared" si="81"/>
        <v>90.817997801909357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165091807</v>
      </c>
      <c r="E412" s="53">
        <f>E6+E298</f>
        <v>158469801.03</v>
      </c>
      <c r="F412" s="54">
        <f t="shared" si="81"/>
        <v>95.988894851699087</v>
      </c>
    </row>
    <row r="413" spans="1:6" ht="12.75" customHeight="1" x14ac:dyDescent="0.2">
      <c r="A413" s="55" t="s">
        <v>606</v>
      </c>
      <c r="B413" s="87" t="s">
        <v>829</v>
      </c>
      <c r="C413" s="52" t="s">
        <v>830</v>
      </c>
      <c r="D413" s="53">
        <f t="shared" ref="D413:E413" si="112">D289+D350</f>
        <v>154698505</v>
      </c>
      <c r="E413" s="53">
        <f t="shared" si="112"/>
        <v>166145782.02000004</v>
      </c>
      <c r="F413" s="54">
        <f t="shared" si="81"/>
        <v>107.39973344926639</v>
      </c>
    </row>
    <row r="414" spans="1:6" ht="12.75" customHeight="1" x14ac:dyDescent="0.2">
      <c r="A414" s="55" t="s">
        <v>606</v>
      </c>
      <c r="B414" s="87" t="s">
        <v>831</v>
      </c>
      <c r="C414" s="52" t="s">
        <v>832</v>
      </c>
      <c r="D414" s="53">
        <f t="shared" ref="D414:E414" si="113">IF(D412&gt;=D413,D412-D413,0)</f>
        <v>10393302</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7675980.9900000393</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10406699.35</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1281894</v>
      </c>
      <c r="E418" s="64">
        <f t="shared" si="117"/>
        <v>1722477.23</v>
      </c>
      <c r="F418" s="59">
        <f t="shared" si="81"/>
        <v>134.36970841582846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530694</v>
      </c>
      <c r="E637" s="244">
        <v>530694.15</v>
      </c>
      <c r="F637" s="54">
        <f t="shared" si="119"/>
        <v>100.00002826487582</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165091807</v>
      </c>
      <c r="E639" s="53">
        <f t="shared" si="180"/>
        <v>158469801.03</v>
      </c>
      <c r="F639" s="54">
        <f t="shared" si="119"/>
        <v>95.988894851699087</v>
      </c>
    </row>
    <row r="640" spans="1:6" ht="12.75" customHeight="1" x14ac:dyDescent="0.2">
      <c r="A640" s="55" t="s">
        <v>606</v>
      </c>
      <c r="B640" s="87" t="s">
        <v>1275</v>
      </c>
      <c r="C640" s="52" t="s">
        <v>1276</v>
      </c>
      <c r="D640" s="53">
        <f t="shared" ref="D640:E640" si="181">D413+D528</f>
        <v>154698505</v>
      </c>
      <c r="E640" s="53">
        <f t="shared" si="181"/>
        <v>166145782.02000004</v>
      </c>
      <c r="F640" s="54">
        <f t="shared" si="119"/>
        <v>107.39973344926639</v>
      </c>
    </row>
    <row r="641" spans="1:6" ht="12.75" customHeight="1" x14ac:dyDescent="0.2">
      <c r="A641" s="55" t="s">
        <v>606</v>
      </c>
      <c r="B641" s="87" t="s">
        <v>1277</v>
      </c>
      <c r="C641" s="52" t="s">
        <v>1278</v>
      </c>
      <c r="D641" s="53">
        <f t="shared" ref="D641:E641" si="182">IF(D639&gt;=D640,D639-D640,0)</f>
        <v>10393302</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7675980.9900000393</v>
      </c>
      <c r="F642" s="54" t="str">
        <f t="shared" si="119"/>
        <v>-</v>
      </c>
    </row>
    <row r="643" spans="1:6" ht="24" x14ac:dyDescent="0.2">
      <c r="A643" s="62" t="s">
        <v>1281</v>
      </c>
      <c r="B643" s="87" t="s">
        <v>1282</v>
      </c>
      <c r="C643" s="63" t="s">
        <v>1281</v>
      </c>
      <c r="D643" s="53">
        <f t="shared" ref="D643:E643" si="184">IF(D416-D417+D637-D638&gt;=0,D416-D417+D637-D638,0)</f>
        <v>530694</v>
      </c>
      <c r="E643" s="53">
        <f t="shared" si="184"/>
        <v>10937393.5</v>
      </c>
      <c r="F643" s="54">
        <f t="shared" si="119"/>
        <v>2060.9604593230747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10923996</v>
      </c>
      <c r="E645" s="53">
        <f t="shared" si="186"/>
        <v>3261412.5099999607</v>
      </c>
      <c r="F645" s="54">
        <f t="shared" si="119"/>
        <v>29.855489785971734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7035846</v>
      </c>
      <c r="E647" s="245">
        <v>7516155.2300000004</v>
      </c>
      <c r="F647" s="59">
        <f t="shared" si="119"/>
        <v>106.82660237304798</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9639597</v>
      </c>
      <c r="E649" s="244">
        <v>14688997.359999999</v>
      </c>
      <c r="F649" s="54">
        <f t="shared" ref="F649:F724" si="188">IF(D649&lt;&gt;0,IF(E649/D649&gt;=100,"&gt;&gt;100",E649/D649*100),"-")</f>
        <v>152.38186160687007</v>
      </c>
    </row>
    <row r="650" spans="1:6" ht="12.75" customHeight="1" x14ac:dyDescent="0.2">
      <c r="A650" s="55" t="s">
        <v>1294</v>
      </c>
      <c r="B650" s="87" t="s">
        <v>1295</v>
      </c>
      <c r="C650" s="52" t="s">
        <v>1294</v>
      </c>
      <c r="D650" s="244">
        <v>138945042</v>
      </c>
      <c r="E650" s="244">
        <v>113776056.39</v>
      </c>
      <c r="F650" s="54">
        <f t="shared" si="188"/>
        <v>81.885654034348349</v>
      </c>
    </row>
    <row r="651" spans="1:6" ht="12.75" customHeight="1" x14ac:dyDescent="0.2">
      <c r="A651" s="55" t="s">
        <v>1296</v>
      </c>
      <c r="B651" s="87" t="s">
        <v>1297</v>
      </c>
      <c r="C651" s="52" t="s">
        <v>1296</v>
      </c>
      <c r="D651" s="244">
        <v>133895642</v>
      </c>
      <c r="E651" s="244">
        <v>120320733.84999999</v>
      </c>
      <c r="F651" s="54">
        <f t="shared" si="188"/>
        <v>89.861575815888017</v>
      </c>
    </row>
    <row r="652" spans="1:6" ht="24" x14ac:dyDescent="0.2">
      <c r="A652" s="55">
        <v>11</v>
      </c>
      <c r="B652" s="87" t="s">
        <v>1298</v>
      </c>
      <c r="C652" s="52" t="s">
        <v>1299</v>
      </c>
      <c r="D652" s="53">
        <f t="shared" ref="D652:E652" si="189">+D649+D650-D651</f>
        <v>14688997</v>
      </c>
      <c r="E652" s="53">
        <f t="shared" si="189"/>
        <v>8144319.900000006</v>
      </c>
      <c r="F652" s="54">
        <f t="shared" si="188"/>
        <v>55.445037533876587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469</v>
      </c>
      <c r="E654" s="264">
        <v>473</v>
      </c>
      <c r="F654" s="54">
        <f t="shared" si="188"/>
        <v>100.85287846481876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459</v>
      </c>
      <c r="E656" s="264">
        <v>464</v>
      </c>
      <c r="F656" s="54">
        <f t="shared" si="188"/>
        <v>101.08932461873638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283454</v>
      </c>
      <c r="E670" s="244">
        <v>284636.96000000002</v>
      </c>
      <c r="F670" s="54">
        <f t="shared" si="188"/>
        <v>100.41733755741673</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v>84983.08</v>
      </c>
      <c r="F676" s="54" t="str">
        <f t="shared" si="188"/>
        <v>-</v>
      </c>
    </row>
    <row r="677" spans="1:6" ht="24" x14ac:dyDescent="0.2">
      <c r="A677" s="55">
        <v>63622</v>
      </c>
      <c r="B677" s="234" t="s">
        <v>1349</v>
      </c>
      <c r="C677" s="52" t="s">
        <v>1350</v>
      </c>
      <c r="D677" s="244">
        <v>35273</v>
      </c>
      <c r="E677" s="244"/>
      <c r="F677" s="54">
        <f t="shared" si="188"/>
        <v>0</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582374</v>
      </c>
      <c r="E696" s="244">
        <v>1232234.3700000001</v>
      </c>
      <c r="F696" s="54">
        <f t="shared" si="188"/>
        <v>211.5881495396429</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4710645</v>
      </c>
      <c r="E710" s="244">
        <v>4991501.91</v>
      </c>
      <c r="F710" s="54">
        <f t="shared" si="188"/>
        <v>105.96217524351761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94413</v>
      </c>
      <c r="E716" s="244">
        <v>64153.32</v>
      </c>
      <c r="F716" s="54">
        <f t="shared" si="188"/>
        <v>67.949667948269834</v>
      </c>
    </row>
    <row r="717" spans="1:6" ht="12.75" customHeight="1" x14ac:dyDescent="0.2">
      <c r="A717" s="55">
        <v>31215</v>
      </c>
      <c r="B717" s="87" t="s">
        <v>1411</v>
      </c>
      <c r="C717" s="52" t="s">
        <v>1412</v>
      </c>
      <c r="D717" s="244">
        <v>132314</v>
      </c>
      <c r="E717" s="244">
        <v>71546.22</v>
      </c>
      <c r="F717" s="54">
        <f t="shared" si="188"/>
        <v>54.073053493961332</v>
      </c>
    </row>
    <row r="718" spans="1:6" ht="12.75" customHeight="1" x14ac:dyDescent="0.2">
      <c r="A718" s="55">
        <v>32121</v>
      </c>
      <c r="B718" s="87" t="s">
        <v>1413</v>
      </c>
      <c r="C718" s="52" t="s">
        <v>1414</v>
      </c>
      <c r="D718" s="244">
        <v>2096246</v>
      </c>
      <c r="E718" s="244">
        <v>2148823.71</v>
      </c>
      <c r="F718" s="54">
        <f t="shared" si="188"/>
        <v>102.50818415395904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8417</v>
      </c>
      <c r="E720" s="244">
        <v>111552.39</v>
      </c>
      <c r="F720" s="54">
        <f t="shared" si="188"/>
        <v>1325.3224426755376</v>
      </c>
    </row>
    <row r="721" spans="1:6" ht="12.75" customHeight="1" x14ac:dyDescent="0.2">
      <c r="A721" s="55" t="s">
        <v>1419</v>
      </c>
      <c r="B721" s="87" t="s">
        <v>1420</v>
      </c>
      <c r="C721" s="52" t="s">
        <v>1419</v>
      </c>
      <c r="D721" s="244">
        <v>6278639</v>
      </c>
      <c r="E721" s="244">
        <v>6969591.9800000004</v>
      </c>
      <c r="F721" s="54">
        <f t="shared" si="188"/>
        <v>111.0048209492535</v>
      </c>
    </row>
    <row r="722" spans="1:6" ht="12.75" customHeight="1" x14ac:dyDescent="0.2">
      <c r="A722" s="55" t="s">
        <v>1421</v>
      </c>
      <c r="B722" s="87" t="s">
        <v>1422</v>
      </c>
      <c r="C722" s="52" t="s">
        <v>1421</v>
      </c>
      <c r="D722" s="244">
        <v>1642438</v>
      </c>
      <c r="E722" s="244">
        <v>1965186.27</v>
      </c>
      <c r="F722" s="54">
        <f t="shared" si="188"/>
        <v>119.6505603255648</v>
      </c>
    </row>
    <row r="723" spans="1:6" ht="12.75" customHeight="1" x14ac:dyDescent="0.2">
      <c r="A723" s="55" t="s">
        <v>1423</v>
      </c>
      <c r="B723" s="87" t="s">
        <v>1424</v>
      </c>
      <c r="C723" s="52" t="s">
        <v>1423</v>
      </c>
      <c r="D723" s="244">
        <v>490380</v>
      </c>
      <c r="E723" s="244">
        <v>415421.96</v>
      </c>
      <c r="F723" s="54">
        <f t="shared" si="188"/>
        <v>84.714295036502307</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710889</v>
      </c>
      <c r="E819" s="244">
        <v>676869.92</v>
      </c>
      <c r="F819" s="54">
        <f t="shared" si="190"/>
        <v>95.214572176528264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7"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185476014</v>
      </c>
      <c r="E6" s="231">
        <f t="shared" si="0"/>
        <v>183085519.56999999</v>
      </c>
      <c r="F6" s="232">
        <f t="shared" ref="F6:F260" si="1">IF(D6&gt;0,IF(E6/D6&gt;=100,"&gt;&gt;100",E6/D6*100),"-")</f>
        <v>98.711157104120204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157335744</v>
      </c>
      <c r="E7" s="106">
        <f t="shared" si="2"/>
        <v>163098946.93000001</v>
      </c>
      <c r="F7" s="95">
        <f t="shared" si="1"/>
        <v>103.66299658518791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6575757</v>
      </c>
      <c r="E8" s="106">
        <f>E9+E10-E11</f>
        <v>6473526.2999999989</v>
      </c>
      <c r="F8" s="95">
        <f t="shared" si="1"/>
        <v>98.445339449131083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6009902</v>
      </c>
      <c r="E9" s="249">
        <v>6009901.5499999998</v>
      </c>
      <c r="F9" s="95">
        <f t="shared" si="1"/>
        <v>99.99999251235711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2406184</v>
      </c>
      <c r="E10" s="249">
        <v>2469421.73</v>
      </c>
      <c r="F10" s="95">
        <f t="shared" si="1"/>
        <v>102.62813359244348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1840329</v>
      </c>
      <c r="E11" s="249">
        <v>2005796.98</v>
      </c>
      <c r="F11" s="95">
        <f t="shared" si="1"/>
        <v>108.99121733124892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147831491</v>
      </c>
      <c r="E12" s="106">
        <f t="shared" si="3"/>
        <v>154213412.77000001</v>
      </c>
      <c r="F12" s="95">
        <f t="shared" si="1"/>
        <v>104.31702455737258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108348819</v>
      </c>
      <c r="E13" s="106">
        <f t="shared" si="4"/>
        <v>114200464.47999999</v>
      </c>
      <c r="F13" s="95">
        <f t="shared" si="1"/>
        <v>105.4007468969274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138397</v>
      </c>
      <c r="E14" s="249">
        <v>138397.41</v>
      </c>
      <c r="F14" s="95">
        <f t="shared" si="1"/>
        <v>100.00029624919615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178457271</v>
      </c>
      <c r="E15" s="249">
        <v>186624264.16</v>
      </c>
      <c r="F15" s="95">
        <f t="shared" si="1"/>
        <v>104.57644180830268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946161</v>
      </c>
      <c r="E17" s="249">
        <v>946160.78</v>
      </c>
      <c r="F17" s="95">
        <f t="shared" si="1"/>
        <v>99.999976748143297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71193010</v>
      </c>
      <c r="E18" s="249">
        <v>73508357.870000005</v>
      </c>
      <c r="F18" s="95">
        <f t="shared" si="1"/>
        <v>103.25221235905042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37851160</v>
      </c>
      <c r="E19" s="106">
        <f t="shared" si="5"/>
        <v>37574240.12000002</v>
      </c>
      <c r="F19" s="95">
        <f t="shared" si="1"/>
        <v>99.268397903789534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32780289</v>
      </c>
      <c r="E20" s="249">
        <v>33776380.240000002</v>
      </c>
      <c r="F20" s="95">
        <f t="shared" si="1"/>
        <v>103.03868962229102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3114351</v>
      </c>
      <c r="E21" s="249">
        <v>3174656.01</v>
      </c>
      <c r="F21" s="95">
        <f t="shared" si="1"/>
        <v>101.93635881119371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2113198</v>
      </c>
      <c r="E22" s="249">
        <v>2112761</v>
      </c>
      <c r="F22" s="95">
        <f t="shared" si="1"/>
        <v>99.979320442287005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70311393</v>
      </c>
      <c r="E23" s="249">
        <v>80097274.680000007</v>
      </c>
      <c r="F23" s="95">
        <f t="shared" si="1"/>
        <v>113.91791751302667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28348559</v>
      </c>
      <c r="E24" s="249">
        <v>38011720.299999997</v>
      </c>
      <c r="F24" s="95">
        <f t="shared" si="1"/>
        <v>134.08695764747688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4135485</v>
      </c>
      <c r="E26" s="249">
        <v>4232006.5</v>
      </c>
      <c r="F26" s="95">
        <f t="shared" si="1"/>
        <v>102.33398259212643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102952115</v>
      </c>
      <c r="E28" s="249">
        <v>123830558.61</v>
      </c>
      <c r="F28" s="95">
        <f t="shared" si="1"/>
        <v>120.27976172223369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286568</v>
      </c>
      <c r="E29" s="106">
        <f t="shared" si="6"/>
        <v>196072.94000000006</v>
      </c>
      <c r="F29" s="95">
        <f t="shared" si="1"/>
        <v>68.421086792663544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892332</v>
      </c>
      <c r="E30" s="249">
        <v>892332.02</v>
      </c>
      <c r="F30" s="95">
        <f t="shared" si="1"/>
        <v>100.00000224131827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605764</v>
      </c>
      <c r="E34" s="249">
        <v>696259.08</v>
      </c>
      <c r="F34" s="95">
        <f t="shared" si="1"/>
        <v>114.93899934628007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577344</v>
      </c>
      <c r="E35" s="106">
        <f t="shared" si="7"/>
        <v>624921.73</v>
      </c>
      <c r="F35" s="95">
        <f t="shared" si="1"/>
        <v>108.24079404999445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3236934</v>
      </c>
      <c r="E36" s="249">
        <v>3373478.44</v>
      </c>
      <c r="F36" s="95">
        <f t="shared" si="1"/>
        <v>104.21832635450707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290000</v>
      </c>
      <c r="E39" s="249">
        <v>290000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2949590</v>
      </c>
      <c r="E40" s="249">
        <v>3038556.71</v>
      </c>
      <c r="F40" s="95">
        <f t="shared" si="1"/>
        <v>103.01623988418729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767600</v>
      </c>
      <c r="E45" s="106">
        <f t="shared" si="9"/>
        <v>1617713.5000000002</v>
      </c>
      <c r="F45" s="95">
        <f t="shared" si="1"/>
        <v>210.74954403335076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1962905</v>
      </c>
      <c r="E47" s="249">
        <v>3056817.1</v>
      </c>
      <c r="F47" s="95">
        <f t="shared" si="1"/>
        <v>155.72924313708509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163424</v>
      </c>
      <c r="E48" s="249">
        <v>163424.35</v>
      </c>
      <c r="F48" s="95">
        <f t="shared" si="1"/>
        <v>100.00021416682985</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1358729</v>
      </c>
      <c r="E50" s="249">
        <v>1602527.95</v>
      </c>
      <c r="F50" s="95">
        <f t="shared" si="1"/>
        <v>117.94316232302393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1004671</v>
      </c>
      <c r="E54" s="249">
        <v>1026440.43</v>
      </c>
      <c r="F54" s="95">
        <f t="shared" si="1"/>
        <v>102.16682177548671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1004671</v>
      </c>
      <c r="E55" s="249">
        <v>1026440.43</v>
      </c>
      <c r="F55" s="95">
        <f t="shared" si="1"/>
        <v>102.16682177548671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1651258</v>
      </c>
      <c r="E56" s="106">
        <f t="shared" si="11"/>
        <v>1200625.48</v>
      </c>
      <c r="F56" s="95">
        <f t="shared" si="1"/>
        <v>72.709744933862538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1651258</v>
      </c>
      <c r="E58" s="249">
        <v>1200625.48</v>
      </c>
      <c r="F58" s="95">
        <f t="shared" si="1"/>
        <v>72.709744933862538</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1277238</v>
      </c>
      <c r="E63" s="106">
        <f t="shared" si="12"/>
        <v>1211382.3799999999</v>
      </c>
      <c r="F63" s="95">
        <f t="shared" si="1"/>
        <v>94.843903798665551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1277238</v>
      </c>
      <c r="E67" s="249">
        <v>1211382.3799999999</v>
      </c>
      <c r="F67" s="95">
        <f t="shared" si="1"/>
        <v>94.843903798665551</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28140270</v>
      </c>
      <c r="E68" s="106">
        <f t="shared" si="13"/>
        <v>19986572.640000001</v>
      </c>
      <c r="F68" s="95">
        <f t="shared" si="1"/>
        <v>71.024807651099295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14688997</v>
      </c>
      <c r="E69" s="106">
        <f t="shared" si="14"/>
        <v>8144319.9000000004</v>
      </c>
      <c r="F69" s="95">
        <f t="shared" si="1"/>
        <v>55.445037533876551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14682451</v>
      </c>
      <c r="E70" s="106">
        <f t="shared" si="15"/>
        <v>8144319.9000000004</v>
      </c>
      <c r="F70" s="95">
        <f t="shared" si="1"/>
        <v>55.469757058954258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14682451</v>
      </c>
      <c r="E72" s="249">
        <v>8144319.9000000004</v>
      </c>
      <c r="F72" s="95">
        <f t="shared" si="1"/>
        <v>55.469757058954258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6546</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3263632</v>
      </c>
      <c r="E78" s="106">
        <f>E79+SUM(E82:E84)-E85+E86</f>
        <v>699641.11</v>
      </c>
      <c r="F78" s="95">
        <f t="shared" si="1"/>
        <v>21.4375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19980</v>
      </c>
      <c r="E82" s="249">
        <v>19980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3243652</v>
      </c>
      <c r="E86" s="249">
        <v>679661.11</v>
      </c>
      <c r="F86" s="95">
        <f t="shared" si="1"/>
        <v>20.953576709215415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367736</v>
      </c>
      <c r="E118" s="106">
        <f t="shared" si="20"/>
        <v>367736.16</v>
      </c>
      <c r="F118" s="95">
        <f t="shared" si="1"/>
        <v>100.00004350947418</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367736</v>
      </c>
      <c r="E119" s="106">
        <f t="shared" si="21"/>
        <v>367736.16</v>
      </c>
      <c r="F119" s="95">
        <f t="shared" si="1"/>
        <v>100.00004350947418</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367736</v>
      </c>
      <c r="E125" s="249">
        <v>367736.16</v>
      </c>
      <c r="F125" s="95">
        <f t="shared" si="1"/>
        <v>100.00004350947418</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1412206</v>
      </c>
      <c r="E134" s="106">
        <f t="shared" si="23"/>
        <v>1412206.18</v>
      </c>
      <c r="F134" s="95">
        <f t="shared" si="1"/>
        <v>100.0000127460158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1412206</v>
      </c>
      <c r="E135" s="106">
        <f t="shared" si="24"/>
        <v>1412206.18</v>
      </c>
      <c r="F135" s="95">
        <f t="shared" si="1"/>
        <v>100.0000127460158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1412206</v>
      </c>
      <c r="E141" s="249">
        <v>1412206.18</v>
      </c>
      <c r="F141" s="95">
        <f t="shared" si="1"/>
        <v>100.0000127460158</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1352477</v>
      </c>
      <c r="E146" s="106">
        <f t="shared" si="26"/>
        <v>1843471.9300000002</v>
      </c>
      <c r="F146" s="95">
        <f t="shared" si="1"/>
        <v>136.30338482650723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552</v>
      </c>
      <c r="E158" s="249">
        <v>6562.24</v>
      </c>
      <c r="F158" s="95">
        <f t="shared" si="1"/>
        <v>1188.8115942028985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29000</v>
      </c>
      <c r="E159" s="249">
        <v>21500</v>
      </c>
      <c r="F159" s="95">
        <f t="shared" si="1"/>
        <v>74.137931034482762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1648697</v>
      </c>
      <c r="E160" s="249">
        <v>2155590.5499999998</v>
      </c>
      <c r="F160" s="95">
        <f t="shared" si="1"/>
        <v>130.7451005248387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325772</v>
      </c>
      <c r="E163" s="249">
        <v>340180.86</v>
      </c>
      <c r="F163" s="95">
        <f t="shared" si="1"/>
        <v>104.42298908439031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19376</v>
      </c>
      <c r="E164" s="106">
        <f t="shared" si="28"/>
        <v>3042.13</v>
      </c>
      <c r="F164" s="95">
        <f t="shared" si="1"/>
        <v>15.700505780346822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19376</v>
      </c>
      <c r="E166" s="249">
        <v>3042.13</v>
      </c>
      <c r="F166" s="95">
        <f t="shared" si="1"/>
        <v>15.700505780346822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7035846</v>
      </c>
      <c r="E170" s="106">
        <f t="shared" si="29"/>
        <v>7516155.2300000004</v>
      </c>
      <c r="F170" s="95">
        <f t="shared" si="1"/>
        <v>106.82660237304798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7035846</v>
      </c>
      <c r="E173" s="249">
        <v>7516155.2300000004</v>
      </c>
      <c r="F173" s="95">
        <f t="shared" si="1"/>
        <v>106.82660237304798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185476014</v>
      </c>
      <c r="E175" s="106">
        <f t="shared" si="30"/>
        <v>183085519.56999999</v>
      </c>
      <c r="F175" s="95">
        <f t="shared" si="1"/>
        <v>98.711157104120204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14087519</v>
      </c>
      <c r="E176" s="106">
        <f t="shared" si="31"/>
        <v>13181097.92</v>
      </c>
      <c r="F176" s="95">
        <f t="shared" si="1"/>
        <v>93.565786282169341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9211128</v>
      </c>
      <c r="E177" s="106">
        <f t="shared" si="32"/>
        <v>11041547.82</v>
      </c>
      <c r="F177" s="95">
        <f t="shared" si="1"/>
        <v>119.87183133270973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6858465</v>
      </c>
      <c r="E178" s="249">
        <v>7347783.4199999999</v>
      </c>
      <c r="F178" s="95">
        <f t="shared" si="1"/>
        <v>107.13451800074797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1127244</v>
      </c>
      <c r="E179" s="249">
        <v>1850574.57</v>
      </c>
      <c r="F179" s="95">
        <f t="shared" si="1"/>
        <v>164.16805678273738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1093</v>
      </c>
      <c r="E180" s="106">
        <f t="shared" si="33"/>
        <v>2057</v>
      </c>
      <c r="F180" s="95">
        <f t="shared" si="1"/>
        <v>188.19762122598354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1093</v>
      </c>
      <c r="E183" s="249">
        <v>2057</v>
      </c>
      <c r="F183" s="95">
        <f t="shared" si="1"/>
        <v>188.19762122598354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5000</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1219326</v>
      </c>
      <c r="E188" s="249">
        <v>1841132.83</v>
      </c>
      <c r="F188" s="95">
        <f t="shared" si="1"/>
        <v>150.99594612105375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4876391</v>
      </c>
      <c r="E189" s="249">
        <v>2139550.1</v>
      </c>
      <c r="F189" s="95">
        <f t="shared" si="1"/>
        <v>43.875687983182651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171388495</v>
      </c>
      <c r="E237" s="106">
        <f t="shared" si="41"/>
        <v>169904421.65000001</v>
      </c>
      <c r="F237" s="95">
        <f t="shared" si="1"/>
        <v>99.134088113674153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159167199</v>
      </c>
      <c r="E238" s="106">
        <f t="shared" si="42"/>
        <v>164918400.81999999</v>
      </c>
      <c r="F238" s="95">
        <f t="shared" si="1"/>
        <v>103.61330843046375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159167199</v>
      </c>
      <c r="E239" s="106">
        <f t="shared" si="43"/>
        <v>164918400.81999999</v>
      </c>
      <c r="F239" s="95">
        <f t="shared" si="1"/>
        <v>103.61330843046375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95918102</v>
      </c>
      <c r="E240" s="249">
        <v>95608472.090000004</v>
      </c>
      <c r="F240" s="95">
        <f t="shared" si="1"/>
        <v>99.677193456142405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63249097</v>
      </c>
      <c r="E241" s="249">
        <v>69309928.730000004</v>
      </c>
      <c r="F241" s="95">
        <f t="shared" si="1"/>
        <v>109.58247946211786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10923996</v>
      </c>
      <c r="E245" s="106">
        <f t="shared" si="45"/>
        <v>3261412.51</v>
      </c>
      <c r="F245" s="95">
        <f t="shared" si="1"/>
        <v>29.85548978597209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15896262</v>
      </c>
      <c r="E246" s="106">
        <f t="shared" si="46"/>
        <v>18861772.609999999</v>
      </c>
      <c r="F246" s="95">
        <f t="shared" si="1"/>
        <v>118.65539590376655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15365568</v>
      </c>
      <c r="E247" s="249">
        <v>18331078.460000001</v>
      </c>
      <c r="F247" s="95">
        <f t="shared" si="1"/>
        <v>119.29971257814876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530694</v>
      </c>
      <c r="E249" s="249">
        <v>530694.15</v>
      </c>
      <c r="F249" s="95">
        <f t="shared" si="1"/>
        <v>100.00002826487582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4972266</v>
      </c>
      <c r="E250" s="106">
        <f t="shared" si="47"/>
        <v>15600360.1</v>
      </c>
      <c r="F250" s="95">
        <f t="shared" si="1"/>
        <v>313.74749661421976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4972266</v>
      </c>
      <c r="E252" s="249">
        <v>15600360.1</v>
      </c>
      <c r="F252" s="95">
        <f t="shared" si="1"/>
        <v>313.74749661421976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3970</v>
      </c>
      <c r="E254" s="249">
        <v>911.04</v>
      </c>
      <c r="F254" s="95">
        <f t="shared" si="1"/>
        <v>22.948110831234256</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1281894</v>
      </c>
      <c r="E255" s="249">
        <v>1722477.23</v>
      </c>
      <c r="F255" s="95">
        <f t="shared" si="1"/>
        <v>134.36970841582846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19376</v>
      </c>
      <c r="E256" s="249">
        <v>3042.13</v>
      </c>
      <c r="F256" s="95">
        <f t="shared" si="1"/>
        <v>15.700505780346822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1168273</v>
      </c>
      <c r="E264" s="249">
        <v>1434459.6</v>
      </c>
      <c r="F264" s="95">
        <f t="shared" si="50"/>
        <v>122.78462311463161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509976</v>
      </c>
      <c r="E265" s="249">
        <v>749193.19</v>
      </c>
      <c r="F265" s="95">
        <f t="shared" si="50"/>
        <v>146.90753878613893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19376</v>
      </c>
      <c r="E266" s="249">
        <v>3042.13</v>
      </c>
      <c r="F266" s="95">
        <f t="shared" si="50"/>
        <v>15.700505780346822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854330</v>
      </c>
      <c r="E287" s="249">
        <v>1478414.15</v>
      </c>
      <c r="F287" s="95">
        <f t="shared" si="50"/>
        <v>173.04954174616364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8356798</v>
      </c>
      <c r="E288" s="249">
        <v>9563133.6699999999</v>
      </c>
      <c r="F288" s="95">
        <f t="shared" si="50"/>
        <v>114.43538147027125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1543198</v>
      </c>
      <c r="E289" s="249">
        <v>498138.6</v>
      </c>
      <c r="F289" s="95">
        <f t="shared" si="50"/>
        <v>32.279629704030199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3333193</v>
      </c>
      <c r="E290" s="249">
        <v>1641411.5</v>
      </c>
      <c r="F290" s="95">
        <f t="shared" si="50"/>
        <v>49.244418190005803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205837</v>
      </c>
      <c r="E295" s="249">
        <v>358824.49</v>
      </c>
      <c r="F295" s="95">
        <f t="shared" si="50"/>
        <v>174.3245820722222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348112</v>
      </c>
      <c r="E297" s="249">
        <v>489808.96</v>
      </c>
      <c r="F297" s="95">
        <f t="shared" si="50"/>
        <v>140.7044169692513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27998</v>
      </c>
      <c r="E298" s="249">
        <v>46655.17</v>
      </c>
      <c r="F298" s="95">
        <f t="shared" si="50"/>
        <v>166.63750982213014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296271</v>
      </c>
      <c r="E302" s="249">
        <v>231584.26</v>
      </c>
      <c r="F302" s="95">
        <f t="shared" si="50"/>
        <v>78.166361203087718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25" sqref="D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154698505</v>
      </c>
      <c r="E114" s="83">
        <f t="shared" si="22"/>
        <v>166145782.01999998</v>
      </c>
      <c r="F114" s="65">
        <f t="shared" si="1"/>
        <v>107.39973344926635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154698505</v>
      </c>
      <c r="E122" s="83">
        <f t="shared" si="25"/>
        <v>166145782.01999998</v>
      </c>
      <c r="F122" s="65">
        <f t="shared" si="1"/>
        <v>107.39973344926635</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105194983</v>
      </c>
      <c r="E123" s="251">
        <v>112979131.77</v>
      </c>
      <c r="F123" s="65">
        <f t="shared" si="1"/>
        <v>107.39973385422763</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49503522</v>
      </c>
      <c r="E124" s="251">
        <v>53166650.25</v>
      </c>
      <c r="F124" s="65">
        <f t="shared" si="1"/>
        <v>107.39973258872368</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154698505</v>
      </c>
      <c r="E141" s="108">
        <f t="shared" si="28"/>
        <v>166145782.01999998</v>
      </c>
      <c r="F141" s="84">
        <f t="shared" si="1"/>
        <v>107.39973344926635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901922.72</v>
      </c>
      <c r="E5" s="109">
        <f t="shared" si="0"/>
        <v>482798.67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901922.72</v>
      </c>
      <c r="E22" s="110">
        <f t="shared" si="3"/>
        <v>482798.67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901922.72</v>
      </c>
      <c r="E23" s="110">
        <f t="shared" si="4"/>
        <v>472203.79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901922.72</v>
      </c>
      <c r="E25" s="252">
        <v>434237.62</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v>37966.17</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10594.88</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10594.88</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14087519.42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177105653.71999997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148172103.49999997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88638189.890000001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46499492.5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133581.45000000001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169870.04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12730969.619999999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28933550.219999999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178012075.22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146341684.16999999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88148871.290000007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45776162.719999999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132617.20000000001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174870.04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12109162.92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31670391.050000001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13181097.919999957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1373051.28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874912.68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874912.68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862678.13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10750.64</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1483.91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498138.6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389138.6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109000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11808046.640000001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231584.26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9935050.8800000008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1641411.5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1829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Mihaljevic</cp:lastModifiedBy>
  <cp:lastPrinted>2023-01-31T09:31:04Z</cp:lastPrinted>
  <dcterms:created xsi:type="dcterms:W3CDTF">2022-04-01T05:14:30Z</dcterms:created>
  <dcterms:modified xsi:type="dcterms:W3CDTF">2023-01-31T09:31:08Z</dcterms:modified>
</cp:coreProperties>
</file>