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LM-ocjene seminar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L8" i="1"/>
  <c r="L11" i="1"/>
  <c r="L14" i="1"/>
  <c r="L17" i="1"/>
  <c r="L20" i="1"/>
  <c r="L23" i="1"/>
  <c r="L26" i="1"/>
  <c r="L29" i="1"/>
  <c r="L32" i="1"/>
  <c r="L35" i="1"/>
  <c r="L38" i="1"/>
  <c r="L41" i="1"/>
  <c r="L44" i="1"/>
  <c r="L2" i="1"/>
  <c r="M17" i="1" l="1"/>
  <c r="N17" i="1" s="1"/>
  <c r="M5" i="1" l="1"/>
  <c r="N5" i="1" s="1"/>
  <c r="M8" i="1"/>
  <c r="N8" i="1" s="1"/>
  <c r="M11" i="1"/>
  <c r="N11" i="1" s="1"/>
  <c r="M14" i="1"/>
  <c r="N14" i="1" s="1"/>
  <c r="M20" i="1"/>
  <c r="M23" i="1"/>
  <c r="N23" i="1" s="1"/>
  <c r="M26" i="1"/>
  <c r="N26" i="1" s="1"/>
  <c r="M29" i="1"/>
  <c r="M32" i="1"/>
  <c r="M35" i="1"/>
  <c r="N35" i="1" s="1"/>
  <c r="M38" i="1"/>
  <c r="N38" i="1" s="1"/>
  <c r="M41" i="1"/>
  <c r="N41" i="1" s="1"/>
  <c r="M44" i="1"/>
  <c r="N44" i="1" s="1"/>
  <c r="J29" i="1"/>
  <c r="J32" i="1"/>
  <c r="J35" i="1"/>
  <c r="J38" i="1"/>
  <c r="J41" i="1"/>
  <c r="J44" i="1"/>
  <c r="J5" i="1"/>
  <c r="J8" i="1"/>
  <c r="J11" i="1"/>
  <c r="J14" i="1"/>
  <c r="J17" i="1"/>
  <c r="J20" i="1"/>
  <c r="J23" i="1"/>
  <c r="J26" i="1"/>
  <c r="J2" i="1"/>
  <c r="M2" i="1" s="1"/>
  <c r="G46" i="1" l="1"/>
  <c r="G43" i="1"/>
  <c r="G40" i="1"/>
  <c r="G37" i="1"/>
  <c r="G34" i="1" l="1"/>
  <c r="G31" i="1" l="1"/>
  <c r="G28" i="1"/>
  <c r="G25" i="1"/>
  <c r="G22" i="1" l="1"/>
  <c r="G19" i="1" l="1"/>
  <c r="G16" i="1" l="1"/>
  <c r="G10" i="1" l="1"/>
  <c r="G13" i="1"/>
  <c r="G4" i="1"/>
  <c r="G7" i="1" l="1"/>
</calcChain>
</file>

<file path=xl/sharedStrings.xml><?xml version="1.0" encoding="utf-8"?>
<sst xmlns="http://schemas.openxmlformats.org/spreadsheetml/2006/main" count="183" uniqueCount="74">
  <si>
    <t>Ime</t>
  </si>
  <si>
    <t>Prezime</t>
  </si>
  <si>
    <t>Prezentacija</t>
  </si>
  <si>
    <t>Esej</t>
  </si>
  <si>
    <t>Tema eseja i ocjena</t>
  </si>
  <si>
    <t>∑</t>
  </si>
  <si>
    <t>E-logistika</t>
  </si>
  <si>
    <t>Fran</t>
  </si>
  <si>
    <t>Jukić</t>
  </si>
  <si>
    <t>Eugen</t>
  </si>
  <si>
    <t>Odak</t>
  </si>
  <si>
    <t>Karlo</t>
  </si>
  <si>
    <t>Puzak</t>
  </si>
  <si>
    <t>Katarina</t>
  </si>
  <si>
    <t>Jakopić</t>
  </si>
  <si>
    <t>Nikolina</t>
  </si>
  <si>
    <t>Magdić</t>
  </si>
  <si>
    <t>Benetiti SCM-a</t>
  </si>
  <si>
    <t>Activity based costing za logistiku/SCM</t>
  </si>
  <si>
    <t>Utjecaj digitalizacije na SCM i logistiku</t>
  </si>
  <si>
    <t>Dominik</t>
  </si>
  <si>
    <t>Brumen</t>
  </si>
  <si>
    <t>Logistički troškovi</t>
  </si>
  <si>
    <t>Tkalčić</t>
  </si>
  <si>
    <t>Matej</t>
  </si>
  <si>
    <t>CRM</t>
  </si>
  <si>
    <t>Zvonimir</t>
  </si>
  <si>
    <t>Mihaljević</t>
  </si>
  <si>
    <t>Akomondacija korinika-savršena narudžba</t>
  </si>
  <si>
    <t>Dora</t>
  </si>
  <si>
    <t>Rumenjak</t>
  </si>
  <si>
    <t>Marin</t>
  </si>
  <si>
    <t>Vuksanović</t>
  </si>
  <si>
    <t>Matija</t>
  </si>
  <si>
    <t>Krsnik</t>
  </si>
  <si>
    <t>Lodeli logističkog outsourcinga</t>
  </si>
  <si>
    <t>Silvijo</t>
  </si>
  <si>
    <t>Višak</t>
  </si>
  <si>
    <t>Klarić</t>
  </si>
  <si>
    <t>Transport, energy and environment</t>
  </si>
  <si>
    <t>TMS sustavi</t>
  </si>
  <si>
    <t>KPI u logistici</t>
  </si>
  <si>
    <t>Vanjski cestovni transport u EU/RH</t>
  </si>
  <si>
    <t>Customer service as a philosophy</t>
  </si>
  <si>
    <t>Nino</t>
  </si>
  <si>
    <t>Kundih</t>
  </si>
  <si>
    <t>Vanjski zračni transport u EU/RH</t>
  </si>
  <si>
    <t>Marko</t>
  </si>
  <si>
    <t>Ciklička inventura</t>
  </si>
  <si>
    <t>Troškovi zaliha</t>
  </si>
  <si>
    <t>Točnost zaliha</t>
  </si>
  <si>
    <t>Vizijsko komisioniranje</t>
  </si>
  <si>
    <t>Automatizirano skladište i autonomna vozila u skladištima</t>
  </si>
  <si>
    <t>Efekt biča</t>
  </si>
  <si>
    <t>Koristi (benefiti) uvođenja GSCM-a</t>
  </si>
  <si>
    <t>Pick to light</t>
  </si>
  <si>
    <t>Gospodarenje otpadom u RH</t>
  </si>
  <si>
    <t>JIT vs EOQ</t>
  </si>
  <si>
    <t>WMS</t>
  </si>
  <si>
    <t>Skladišta 4.0</t>
  </si>
  <si>
    <t>Ivšić Vuković</t>
  </si>
  <si>
    <t>Upravljanje zalihama od strane dobavljača (VMI)</t>
  </si>
  <si>
    <t>Postotak bodova eseji</t>
  </si>
  <si>
    <t>Bodovi kolokvij</t>
  </si>
  <si>
    <t>Ukupno postotak</t>
  </si>
  <si>
    <t>Postotak kolokvij</t>
  </si>
  <si>
    <t>Ocjena</t>
  </si>
  <si>
    <t>Bodovi i ocjene</t>
  </si>
  <si>
    <t>[%]</t>
  </si>
  <si>
    <t>nedovoljan (1)</t>
  </si>
  <si>
    <t>dovoljan (2)</t>
  </si>
  <si>
    <t>dobar (3)</t>
  </si>
  <si>
    <t>vrlo dobar (4)</t>
  </si>
  <si>
    <t>izvrstan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</si>
</sst>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charset val="238"/>
      <scheme val="minor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9" fontId="8" fillId="0" borderId="4" xfId="1" applyFont="1" applyBorder="1" applyAlignment="1">
      <alignment horizontal="center" vertical="center"/>
    </xf>
    <xf numFmtId="9" fontId="8" fillId="2" borderId="4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H1" workbookViewId="0">
      <selection activeCell="Q25" sqref="Q25"/>
    </sheetView>
  </sheetViews>
  <sheetFormatPr defaultRowHeight="14.4" x14ac:dyDescent="0.3"/>
  <cols>
    <col min="1" max="2" width="13.6640625" customWidth="1"/>
    <col min="3" max="6" width="26.6640625" customWidth="1"/>
    <col min="7" max="7" width="9.109375" style="1"/>
    <col min="8" max="9" width="13.6640625" customWidth="1"/>
    <col min="10" max="10" width="27.44140625" bestFit="1" customWidth="1"/>
    <col min="11" max="11" width="20" bestFit="1" customWidth="1"/>
    <col min="12" max="12" width="23.109375" bestFit="1" customWidth="1"/>
    <col min="13" max="14" width="21.6640625" bestFit="1" customWidth="1"/>
    <col min="17" max="19" width="15.6640625" customWidth="1"/>
  </cols>
  <sheetData>
    <row r="1" spans="1:19" ht="17.399999999999999" x14ac:dyDescent="0.3">
      <c r="A1" s="5" t="s">
        <v>0</v>
      </c>
      <c r="B1" s="5" t="s">
        <v>1</v>
      </c>
      <c r="C1" s="14" t="s">
        <v>4</v>
      </c>
      <c r="D1" s="14"/>
      <c r="E1" s="14"/>
      <c r="F1" s="14"/>
      <c r="G1" s="6"/>
      <c r="H1" s="5" t="s">
        <v>0</v>
      </c>
      <c r="I1" s="5" t="s">
        <v>1</v>
      </c>
      <c r="J1" s="7" t="s">
        <v>62</v>
      </c>
      <c r="K1" s="7" t="s">
        <v>63</v>
      </c>
      <c r="L1" s="7" t="s">
        <v>65</v>
      </c>
      <c r="M1" s="7" t="s">
        <v>64</v>
      </c>
      <c r="N1" s="7" t="s">
        <v>66</v>
      </c>
    </row>
    <row r="2" spans="1:19" ht="15.6" x14ac:dyDescent="0.3">
      <c r="A2" s="12" t="s">
        <v>7</v>
      </c>
      <c r="B2" s="12" t="s">
        <v>8</v>
      </c>
      <c r="C2" s="12" t="s">
        <v>17</v>
      </c>
      <c r="D2" s="12"/>
      <c r="E2" s="12" t="s">
        <v>48</v>
      </c>
      <c r="F2" s="12"/>
      <c r="G2" s="6"/>
      <c r="H2" s="12" t="s">
        <v>7</v>
      </c>
      <c r="I2" s="12" t="s">
        <v>8</v>
      </c>
      <c r="J2" s="15">
        <f>G4/10</f>
        <v>1</v>
      </c>
      <c r="K2" s="16"/>
      <c r="L2" s="15">
        <f>K2/10</f>
        <v>0</v>
      </c>
      <c r="M2" s="15">
        <f>(J2*0.5)+(L2*0.5)</f>
        <v>0.5</v>
      </c>
      <c r="N2" s="15"/>
    </row>
    <row r="3" spans="1:19" ht="15.6" x14ac:dyDescent="0.3">
      <c r="A3" s="12"/>
      <c r="B3" s="12"/>
      <c r="C3" s="8" t="s">
        <v>2</v>
      </c>
      <c r="D3" s="8" t="s">
        <v>3</v>
      </c>
      <c r="E3" s="8" t="s">
        <v>2</v>
      </c>
      <c r="F3" s="8" t="s">
        <v>3</v>
      </c>
      <c r="G3" s="9" t="s">
        <v>5</v>
      </c>
      <c r="H3" s="12"/>
      <c r="I3" s="12"/>
      <c r="J3" s="15"/>
      <c r="K3" s="16"/>
      <c r="L3" s="15"/>
      <c r="M3" s="15"/>
      <c r="N3" s="15"/>
    </row>
    <row r="4" spans="1:19" ht="17.399999999999999" x14ac:dyDescent="0.3">
      <c r="A4" s="12"/>
      <c r="B4" s="12"/>
      <c r="C4" s="8">
        <v>5</v>
      </c>
      <c r="D4" s="8">
        <v>5</v>
      </c>
      <c r="E4" s="8">
        <v>5</v>
      </c>
      <c r="F4" s="8">
        <v>5</v>
      </c>
      <c r="G4" s="10">
        <f>(((C4*0.3)+(D4*0.7))+((E4*0.3)+(F4*0.7)))</f>
        <v>10</v>
      </c>
      <c r="H4" s="12"/>
      <c r="I4" s="12"/>
      <c r="J4" s="15"/>
      <c r="K4" s="16"/>
      <c r="L4" s="15"/>
      <c r="M4" s="15"/>
      <c r="N4" s="15"/>
      <c r="Q4" s="17" t="s">
        <v>67</v>
      </c>
      <c r="R4" s="18"/>
      <c r="S4" s="19"/>
    </row>
    <row r="5" spans="1:19" ht="15.6" x14ac:dyDescent="0.3">
      <c r="A5" s="12" t="s">
        <v>9</v>
      </c>
      <c r="B5" s="12" t="s">
        <v>10</v>
      </c>
      <c r="C5" s="12" t="s">
        <v>6</v>
      </c>
      <c r="D5" s="12"/>
      <c r="E5" s="12" t="s">
        <v>53</v>
      </c>
      <c r="F5" s="12"/>
      <c r="G5" s="6"/>
      <c r="H5" s="12" t="s">
        <v>9</v>
      </c>
      <c r="I5" s="12" t="s">
        <v>10</v>
      </c>
      <c r="J5" s="15">
        <f t="shared" ref="J5" si="0">G7/10</f>
        <v>0.93499999999999994</v>
      </c>
      <c r="K5" s="16">
        <v>7.25</v>
      </c>
      <c r="L5" s="15">
        <f t="shared" ref="L5" si="1">K5/10</f>
        <v>0.72499999999999998</v>
      </c>
      <c r="M5" s="15">
        <f t="shared" ref="M5" si="2">(J5*0.5)+(L5*0.5)</f>
        <v>0.83</v>
      </c>
      <c r="N5" s="15" t="str">
        <f t="shared" ref="N5" si="3">VLOOKUP(M5,$Q$6:$S$10,3,TRUE)</f>
        <v>vrlo dobar (4)</v>
      </c>
      <c r="Q5" s="2" t="s">
        <v>68</v>
      </c>
      <c r="R5" s="2" t="s">
        <v>68</v>
      </c>
      <c r="S5" s="2" t="s">
        <v>66</v>
      </c>
    </row>
    <row r="6" spans="1:19" ht="15.6" x14ac:dyDescent="0.3">
      <c r="A6" s="12"/>
      <c r="B6" s="12"/>
      <c r="C6" s="8" t="s">
        <v>2</v>
      </c>
      <c r="D6" s="8" t="s">
        <v>3</v>
      </c>
      <c r="E6" s="8" t="s">
        <v>2</v>
      </c>
      <c r="F6" s="8" t="s">
        <v>3</v>
      </c>
      <c r="G6" s="9" t="s">
        <v>5</v>
      </c>
      <c r="H6" s="12"/>
      <c r="I6" s="12"/>
      <c r="J6" s="15"/>
      <c r="K6" s="16"/>
      <c r="L6" s="15"/>
      <c r="M6" s="15"/>
      <c r="N6" s="15"/>
      <c r="Q6" s="3">
        <v>0</v>
      </c>
      <c r="R6" s="3">
        <v>0.49</v>
      </c>
      <c r="S6" s="2" t="s">
        <v>69</v>
      </c>
    </row>
    <row r="7" spans="1:19" ht="15.6" x14ac:dyDescent="0.3">
      <c r="A7" s="12"/>
      <c r="B7" s="12"/>
      <c r="C7" s="8">
        <v>4</v>
      </c>
      <c r="D7" s="8">
        <v>4.5</v>
      </c>
      <c r="E7" s="8">
        <v>5</v>
      </c>
      <c r="F7" s="8">
        <v>5</v>
      </c>
      <c r="G7" s="10">
        <f>(((C7*0.3)+(D7*0.7))+((E7*0.3)+(F7*0.7)))</f>
        <v>9.35</v>
      </c>
      <c r="H7" s="12"/>
      <c r="I7" s="12"/>
      <c r="J7" s="15"/>
      <c r="K7" s="16"/>
      <c r="L7" s="15"/>
      <c r="M7" s="15"/>
      <c r="N7" s="15"/>
      <c r="Q7" s="3">
        <v>0.5</v>
      </c>
      <c r="R7" s="3">
        <v>0.61</v>
      </c>
      <c r="S7" s="2" t="s">
        <v>70</v>
      </c>
    </row>
    <row r="8" spans="1:19" ht="15.6" x14ac:dyDescent="0.3">
      <c r="A8" s="12" t="s">
        <v>11</v>
      </c>
      <c r="B8" s="12" t="s">
        <v>12</v>
      </c>
      <c r="C8" s="12" t="s">
        <v>18</v>
      </c>
      <c r="D8" s="12"/>
      <c r="E8" s="12" t="s">
        <v>54</v>
      </c>
      <c r="F8" s="12"/>
      <c r="G8" s="6"/>
      <c r="H8" s="12" t="s">
        <v>11</v>
      </c>
      <c r="I8" s="12" t="s">
        <v>12</v>
      </c>
      <c r="J8" s="15">
        <f t="shared" ref="J8" si="4">G10/10</f>
        <v>0.98499999999999999</v>
      </c>
      <c r="K8" s="16">
        <v>9.5</v>
      </c>
      <c r="L8" s="15">
        <f t="shared" ref="L8" si="5">K8/10</f>
        <v>0.95</v>
      </c>
      <c r="M8" s="15">
        <f t="shared" ref="M8" si="6">(J8*0.5)+(L8*0.5)</f>
        <v>0.96750000000000003</v>
      </c>
      <c r="N8" s="15" t="str">
        <f t="shared" ref="N8" si="7">VLOOKUP(M8,$Q$6:$S$10,3,TRUE)</f>
        <v>izvrstan (5)</v>
      </c>
      <c r="Q8" s="3">
        <v>0.62</v>
      </c>
      <c r="R8" s="3">
        <v>0.74</v>
      </c>
      <c r="S8" s="2" t="s">
        <v>71</v>
      </c>
    </row>
    <row r="9" spans="1:19" ht="15.6" x14ac:dyDescent="0.3">
      <c r="A9" s="12"/>
      <c r="B9" s="12"/>
      <c r="C9" s="8" t="s">
        <v>2</v>
      </c>
      <c r="D9" s="8" t="s">
        <v>3</v>
      </c>
      <c r="E9" s="8" t="s">
        <v>2</v>
      </c>
      <c r="F9" s="8" t="s">
        <v>3</v>
      </c>
      <c r="G9" s="9" t="s">
        <v>5</v>
      </c>
      <c r="H9" s="12"/>
      <c r="I9" s="12"/>
      <c r="J9" s="15"/>
      <c r="K9" s="16"/>
      <c r="L9" s="15"/>
      <c r="M9" s="15"/>
      <c r="N9" s="15"/>
      <c r="Q9" s="3">
        <v>0.75</v>
      </c>
      <c r="R9" s="3">
        <v>0.88</v>
      </c>
      <c r="S9" s="2" t="s">
        <v>72</v>
      </c>
    </row>
    <row r="10" spans="1:19" ht="15.6" x14ac:dyDescent="0.3">
      <c r="A10" s="12"/>
      <c r="B10" s="12"/>
      <c r="C10" s="8">
        <v>5</v>
      </c>
      <c r="D10" s="8">
        <v>5</v>
      </c>
      <c r="E10" s="8">
        <v>4.5</v>
      </c>
      <c r="F10" s="8">
        <v>5</v>
      </c>
      <c r="G10" s="10">
        <f>(((C10*0.3)+(D10*0.7))+((E10*0.3)+(F10*0.7)))</f>
        <v>9.85</v>
      </c>
      <c r="H10" s="12"/>
      <c r="I10" s="12"/>
      <c r="J10" s="15"/>
      <c r="K10" s="16"/>
      <c r="L10" s="15"/>
      <c r="M10" s="15"/>
      <c r="N10" s="15"/>
      <c r="Q10" s="4">
        <v>0.89</v>
      </c>
      <c r="R10" s="3">
        <v>1</v>
      </c>
      <c r="S10" s="2" t="s">
        <v>73</v>
      </c>
    </row>
    <row r="11" spans="1:19" ht="15.6" x14ac:dyDescent="0.3">
      <c r="A11" s="12" t="s">
        <v>13</v>
      </c>
      <c r="B11" s="12" t="s">
        <v>14</v>
      </c>
      <c r="C11" s="12" t="s">
        <v>19</v>
      </c>
      <c r="D11" s="12"/>
      <c r="E11" s="12" t="s">
        <v>51</v>
      </c>
      <c r="F11" s="12"/>
      <c r="G11" s="6"/>
      <c r="H11" s="12" t="s">
        <v>13</v>
      </c>
      <c r="I11" s="12" t="s">
        <v>14</v>
      </c>
      <c r="J11" s="15">
        <f t="shared" ref="J11" si="8">G13/10</f>
        <v>0.98499999999999999</v>
      </c>
      <c r="K11" s="16">
        <v>8.25</v>
      </c>
      <c r="L11" s="15">
        <f t="shared" ref="L11" si="9">K11/10</f>
        <v>0.82499999999999996</v>
      </c>
      <c r="M11" s="15">
        <f t="shared" ref="M11" si="10">(J11*0.5)+(L11*0.5)</f>
        <v>0.90500000000000003</v>
      </c>
      <c r="N11" s="15" t="str">
        <f t="shared" ref="N11" si="11">VLOOKUP(M11,$Q$6:$S$10,3,TRUE)</f>
        <v>izvrstan (5)</v>
      </c>
    </row>
    <row r="12" spans="1:19" ht="15.6" x14ac:dyDescent="0.3">
      <c r="A12" s="12"/>
      <c r="B12" s="12"/>
      <c r="C12" s="8" t="s">
        <v>2</v>
      </c>
      <c r="D12" s="8" t="s">
        <v>3</v>
      </c>
      <c r="E12" s="8" t="s">
        <v>2</v>
      </c>
      <c r="F12" s="8" t="s">
        <v>3</v>
      </c>
      <c r="G12" s="9" t="s">
        <v>5</v>
      </c>
      <c r="H12" s="12"/>
      <c r="I12" s="12"/>
      <c r="J12" s="15"/>
      <c r="K12" s="16"/>
      <c r="L12" s="15"/>
      <c r="M12" s="15"/>
      <c r="N12" s="15"/>
    </row>
    <row r="13" spans="1:19" ht="15.6" x14ac:dyDescent="0.3">
      <c r="A13" s="12"/>
      <c r="B13" s="12"/>
      <c r="C13" s="8">
        <v>4.5</v>
      </c>
      <c r="D13" s="8">
        <v>5</v>
      </c>
      <c r="E13" s="8">
        <v>5</v>
      </c>
      <c r="F13" s="8">
        <v>5</v>
      </c>
      <c r="G13" s="10">
        <f>(((C13*0.3)+(D13*0.7))+((E13*0.3)+(F13*0.7)))</f>
        <v>9.85</v>
      </c>
      <c r="H13" s="12"/>
      <c r="I13" s="12"/>
      <c r="J13" s="15"/>
      <c r="K13" s="16"/>
      <c r="L13" s="15"/>
      <c r="M13" s="15"/>
      <c r="N13" s="15"/>
    </row>
    <row r="14" spans="1:19" ht="15.6" x14ac:dyDescent="0.3">
      <c r="A14" s="12" t="s">
        <v>15</v>
      </c>
      <c r="B14" s="12" t="s">
        <v>16</v>
      </c>
      <c r="C14" s="12" t="s">
        <v>19</v>
      </c>
      <c r="D14" s="12"/>
      <c r="E14" s="12" t="s">
        <v>51</v>
      </c>
      <c r="F14" s="12"/>
      <c r="G14" s="6"/>
      <c r="H14" s="12" t="s">
        <v>15</v>
      </c>
      <c r="I14" s="12" t="s">
        <v>16</v>
      </c>
      <c r="J14" s="15">
        <f t="shared" ref="J14" si="12">G16/10</f>
        <v>1</v>
      </c>
      <c r="K14" s="16">
        <v>8.25</v>
      </c>
      <c r="L14" s="15">
        <f t="shared" ref="L14" si="13">K14/10</f>
        <v>0.82499999999999996</v>
      </c>
      <c r="M14" s="15">
        <f t="shared" ref="M14" si="14">(J14*0.5)+(L14*0.5)</f>
        <v>0.91249999999999998</v>
      </c>
      <c r="N14" s="15" t="str">
        <f t="shared" ref="N14" si="15">VLOOKUP(M14,$Q$6:$S$10,3,TRUE)</f>
        <v>izvrstan (5)</v>
      </c>
    </row>
    <row r="15" spans="1:19" ht="15.6" x14ac:dyDescent="0.3">
      <c r="A15" s="12"/>
      <c r="B15" s="12"/>
      <c r="C15" s="8" t="s">
        <v>2</v>
      </c>
      <c r="D15" s="8" t="s">
        <v>3</v>
      </c>
      <c r="E15" s="8" t="s">
        <v>2</v>
      </c>
      <c r="F15" s="8" t="s">
        <v>3</v>
      </c>
      <c r="G15" s="9" t="s">
        <v>5</v>
      </c>
      <c r="H15" s="12"/>
      <c r="I15" s="12"/>
      <c r="J15" s="15"/>
      <c r="K15" s="16"/>
      <c r="L15" s="15"/>
      <c r="M15" s="15"/>
      <c r="N15" s="15"/>
    </row>
    <row r="16" spans="1:19" ht="15.6" x14ac:dyDescent="0.3">
      <c r="A16" s="12"/>
      <c r="B16" s="12"/>
      <c r="C16" s="8">
        <v>5</v>
      </c>
      <c r="D16" s="8">
        <v>5</v>
      </c>
      <c r="E16" s="8">
        <v>5</v>
      </c>
      <c r="F16" s="8">
        <v>5</v>
      </c>
      <c r="G16" s="10">
        <f>(((C16*0.3)+(D16*0.7))+((E16*0.3)+(F16*0.7)))</f>
        <v>10</v>
      </c>
      <c r="H16" s="12"/>
      <c r="I16" s="12"/>
      <c r="J16" s="15"/>
      <c r="K16" s="16"/>
      <c r="L16" s="15"/>
      <c r="M16" s="15"/>
      <c r="N16" s="15"/>
    </row>
    <row r="17" spans="1:14" ht="15.6" x14ac:dyDescent="0.3">
      <c r="A17" s="12" t="s">
        <v>20</v>
      </c>
      <c r="B17" s="12" t="s">
        <v>21</v>
      </c>
      <c r="C17" s="12" t="s">
        <v>22</v>
      </c>
      <c r="D17" s="12"/>
      <c r="E17" s="12" t="s">
        <v>50</v>
      </c>
      <c r="F17" s="12"/>
      <c r="G17" s="6"/>
      <c r="H17" s="12" t="s">
        <v>20</v>
      </c>
      <c r="I17" s="12" t="s">
        <v>21</v>
      </c>
      <c r="J17" s="15">
        <f t="shared" ref="J17" si="16">G19/10</f>
        <v>1</v>
      </c>
      <c r="K17" s="16">
        <v>8.25</v>
      </c>
      <c r="L17" s="15">
        <f t="shared" ref="L17" si="17">K17/10</f>
        <v>0.82499999999999996</v>
      </c>
      <c r="M17" s="15">
        <f>(J17*0.5)+(L17*0.5)</f>
        <v>0.91249999999999998</v>
      </c>
      <c r="N17" s="15" t="str">
        <f t="shared" ref="N17" si="18">VLOOKUP(M17,$Q$6:$S$10,3,TRUE)</f>
        <v>izvrstan (5)</v>
      </c>
    </row>
    <row r="18" spans="1:14" ht="15.6" x14ac:dyDescent="0.3">
      <c r="A18" s="12"/>
      <c r="B18" s="12"/>
      <c r="C18" s="8" t="s">
        <v>2</v>
      </c>
      <c r="D18" s="8" t="s">
        <v>3</v>
      </c>
      <c r="E18" s="8" t="s">
        <v>2</v>
      </c>
      <c r="F18" s="8" t="s">
        <v>3</v>
      </c>
      <c r="G18" s="9" t="s">
        <v>5</v>
      </c>
      <c r="H18" s="12"/>
      <c r="I18" s="12"/>
      <c r="J18" s="15"/>
      <c r="K18" s="16"/>
      <c r="L18" s="15"/>
      <c r="M18" s="15"/>
      <c r="N18" s="15"/>
    </row>
    <row r="19" spans="1:14" ht="15.6" x14ac:dyDescent="0.3">
      <c r="A19" s="12"/>
      <c r="B19" s="12"/>
      <c r="C19" s="8">
        <v>5</v>
      </c>
      <c r="D19" s="8">
        <v>5</v>
      </c>
      <c r="E19" s="8">
        <v>5</v>
      </c>
      <c r="F19" s="8">
        <v>5</v>
      </c>
      <c r="G19" s="10">
        <f>(((C19*0.3)+(D19*0.7))+((E19*0.3)+(F19*0.7)))</f>
        <v>10</v>
      </c>
      <c r="H19" s="12"/>
      <c r="I19" s="12"/>
      <c r="J19" s="15"/>
      <c r="K19" s="16"/>
      <c r="L19" s="15"/>
      <c r="M19" s="15"/>
      <c r="N19" s="15"/>
    </row>
    <row r="20" spans="1:14" ht="15.6" x14ac:dyDescent="0.3">
      <c r="A20" s="12" t="s">
        <v>24</v>
      </c>
      <c r="B20" s="12" t="s">
        <v>23</v>
      </c>
      <c r="C20" s="12" t="s">
        <v>25</v>
      </c>
      <c r="D20" s="12"/>
      <c r="E20" s="12" t="s">
        <v>56</v>
      </c>
      <c r="F20" s="12"/>
      <c r="G20" s="6"/>
      <c r="H20" s="12" t="s">
        <v>24</v>
      </c>
      <c r="I20" s="12" t="s">
        <v>23</v>
      </c>
      <c r="J20" s="15">
        <f t="shared" ref="J20" si="19">G22/10</f>
        <v>0.96500000000000008</v>
      </c>
      <c r="K20" s="16"/>
      <c r="L20" s="15">
        <f t="shared" ref="L20" si="20">K20/10</f>
        <v>0</v>
      </c>
      <c r="M20" s="15">
        <f t="shared" ref="M20" si="21">(J20*0.5)+(L20*0.5)</f>
        <v>0.48250000000000004</v>
      </c>
      <c r="N20" s="15"/>
    </row>
    <row r="21" spans="1:14" ht="15.6" x14ac:dyDescent="0.3">
      <c r="A21" s="12"/>
      <c r="B21" s="12"/>
      <c r="C21" s="8" t="s">
        <v>2</v>
      </c>
      <c r="D21" s="8" t="s">
        <v>3</v>
      </c>
      <c r="E21" s="8" t="s">
        <v>2</v>
      </c>
      <c r="F21" s="8" t="s">
        <v>3</v>
      </c>
      <c r="G21" s="9" t="s">
        <v>5</v>
      </c>
      <c r="H21" s="12"/>
      <c r="I21" s="12"/>
      <c r="J21" s="15"/>
      <c r="K21" s="16"/>
      <c r="L21" s="15"/>
      <c r="M21" s="15"/>
      <c r="N21" s="15"/>
    </row>
    <row r="22" spans="1:14" ht="15.6" x14ac:dyDescent="0.3">
      <c r="A22" s="12"/>
      <c r="B22" s="12"/>
      <c r="C22" s="8">
        <v>5</v>
      </c>
      <c r="D22" s="8">
        <v>4.5</v>
      </c>
      <c r="E22" s="8">
        <v>5</v>
      </c>
      <c r="F22" s="8">
        <v>5</v>
      </c>
      <c r="G22" s="10">
        <f>(((C22*0.3)+(D22*0.7))+((E22*0.3)+(F22*0.7)))</f>
        <v>9.65</v>
      </c>
      <c r="H22" s="12"/>
      <c r="I22" s="12"/>
      <c r="J22" s="15"/>
      <c r="K22" s="16"/>
      <c r="L22" s="15"/>
      <c r="M22" s="15"/>
      <c r="N22" s="15"/>
    </row>
    <row r="23" spans="1:14" ht="15.6" x14ac:dyDescent="0.3">
      <c r="A23" s="12" t="s">
        <v>26</v>
      </c>
      <c r="B23" s="12" t="s">
        <v>27</v>
      </c>
      <c r="C23" s="12" t="s">
        <v>28</v>
      </c>
      <c r="D23" s="12"/>
      <c r="E23" s="12" t="s">
        <v>52</v>
      </c>
      <c r="F23" s="12"/>
      <c r="G23" s="6"/>
      <c r="H23" s="12" t="s">
        <v>26</v>
      </c>
      <c r="I23" s="12" t="s">
        <v>27</v>
      </c>
      <c r="J23" s="15">
        <f t="shared" ref="J23" si="22">G25/10</f>
        <v>0.9</v>
      </c>
      <c r="K23" s="16">
        <v>7.25</v>
      </c>
      <c r="L23" s="15">
        <f t="shared" ref="L23" si="23">K23/10</f>
        <v>0.72499999999999998</v>
      </c>
      <c r="M23" s="15">
        <f t="shared" ref="M23" si="24">(J23*0.5)+(L23*0.5)</f>
        <v>0.8125</v>
      </c>
      <c r="N23" s="15" t="str">
        <f t="shared" ref="N23" si="25">VLOOKUP(M23,$Q$6:$S$10,3,TRUE)</f>
        <v>vrlo dobar (4)</v>
      </c>
    </row>
    <row r="24" spans="1:14" ht="15.6" x14ac:dyDescent="0.3">
      <c r="A24" s="12"/>
      <c r="B24" s="12"/>
      <c r="C24" s="8" t="s">
        <v>2</v>
      </c>
      <c r="D24" s="8" t="s">
        <v>3</v>
      </c>
      <c r="E24" s="8" t="s">
        <v>2</v>
      </c>
      <c r="F24" s="8" t="s">
        <v>3</v>
      </c>
      <c r="G24" s="9" t="s">
        <v>5</v>
      </c>
      <c r="H24" s="12"/>
      <c r="I24" s="12"/>
      <c r="J24" s="15"/>
      <c r="K24" s="16"/>
      <c r="L24" s="15"/>
      <c r="M24" s="15"/>
      <c r="N24" s="15"/>
    </row>
    <row r="25" spans="1:14" ht="15.6" x14ac:dyDescent="0.3">
      <c r="A25" s="12"/>
      <c r="B25" s="12"/>
      <c r="C25" s="8">
        <v>5</v>
      </c>
      <c r="D25" s="8">
        <v>4.5</v>
      </c>
      <c r="E25" s="8">
        <v>4</v>
      </c>
      <c r="F25" s="8">
        <v>4.5</v>
      </c>
      <c r="G25" s="10">
        <f>(((C25*0.3)+(D25*0.7))+((E25*0.3)+(F25*0.7)))</f>
        <v>9</v>
      </c>
      <c r="H25" s="12"/>
      <c r="I25" s="12"/>
      <c r="J25" s="15"/>
      <c r="K25" s="16"/>
      <c r="L25" s="15"/>
      <c r="M25" s="15"/>
      <c r="N25" s="15"/>
    </row>
    <row r="26" spans="1:14" ht="15.6" x14ac:dyDescent="0.3">
      <c r="A26" s="12" t="s">
        <v>29</v>
      </c>
      <c r="B26" s="12" t="s">
        <v>30</v>
      </c>
      <c r="C26" s="12" t="s">
        <v>41</v>
      </c>
      <c r="D26" s="12"/>
      <c r="E26" s="12" t="s">
        <v>49</v>
      </c>
      <c r="F26" s="12"/>
      <c r="G26" s="6"/>
      <c r="H26" s="12" t="s">
        <v>29</v>
      </c>
      <c r="I26" s="12" t="s">
        <v>30</v>
      </c>
      <c r="J26" s="15">
        <f t="shared" ref="J26" si="26">G28/10</f>
        <v>0.79999999999999993</v>
      </c>
      <c r="K26" s="16">
        <v>7.75</v>
      </c>
      <c r="L26" s="15">
        <f t="shared" ref="L26" si="27">K26/10</f>
        <v>0.77500000000000002</v>
      </c>
      <c r="M26" s="15">
        <f t="shared" ref="M26" si="28">(J26*0.5)+(L26*0.5)</f>
        <v>0.78749999999999998</v>
      </c>
      <c r="N26" s="15" t="str">
        <f t="shared" ref="N26" si="29">VLOOKUP(M26,$Q$6:$S$10,3,TRUE)</f>
        <v>vrlo dobar (4)</v>
      </c>
    </row>
    <row r="27" spans="1:14" ht="15.6" x14ac:dyDescent="0.3">
      <c r="A27" s="12"/>
      <c r="B27" s="12"/>
      <c r="C27" s="8" t="s">
        <v>2</v>
      </c>
      <c r="D27" s="8" t="s">
        <v>3</v>
      </c>
      <c r="E27" s="8" t="s">
        <v>2</v>
      </c>
      <c r="F27" s="8" t="s">
        <v>3</v>
      </c>
      <c r="G27" s="9" t="s">
        <v>5</v>
      </c>
      <c r="H27" s="12"/>
      <c r="I27" s="12"/>
      <c r="J27" s="15"/>
      <c r="K27" s="16"/>
      <c r="L27" s="15"/>
      <c r="M27" s="15"/>
      <c r="N27" s="15"/>
    </row>
    <row r="28" spans="1:14" ht="15.6" x14ac:dyDescent="0.3">
      <c r="A28" s="12"/>
      <c r="B28" s="12"/>
      <c r="C28" s="8">
        <v>4.5</v>
      </c>
      <c r="D28" s="8">
        <v>4</v>
      </c>
      <c r="E28" s="8">
        <v>3.5</v>
      </c>
      <c r="F28" s="8">
        <v>4</v>
      </c>
      <c r="G28" s="10">
        <f>(((C28*0.3)+(D28*0.7))+((E28*0.3)+(F28*0.7)))</f>
        <v>7.9999999999999991</v>
      </c>
      <c r="H28" s="12"/>
      <c r="I28" s="12"/>
      <c r="J28" s="15"/>
      <c r="K28" s="16"/>
      <c r="L28" s="15"/>
      <c r="M28" s="15"/>
      <c r="N28" s="15"/>
    </row>
    <row r="29" spans="1:14" ht="15.6" x14ac:dyDescent="0.3">
      <c r="A29" s="13" t="s">
        <v>31</v>
      </c>
      <c r="B29" s="13" t="s">
        <v>32</v>
      </c>
      <c r="C29" s="12" t="s">
        <v>40</v>
      </c>
      <c r="D29" s="12"/>
      <c r="E29" s="13"/>
      <c r="F29" s="13"/>
      <c r="G29" s="6"/>
      <c r="H29" s="13" t="s">
        <v>31</v>
      </c>
      <c r="I29" s="13" t="s">
        <v>32</v>
      </c>
      <c r="J29" s="15">
        <f>G31/10</f>
        <v>0.38</v>
      </c>
      <c r="K29" s="16"/>
      <c r="L29" s="15">
        <f t="shared" ref="L29" si="30">K29/10</f>
        <v>0</v>
      </c>
      <c r="M29" s="15">
        <f t="shared" ref="M29" si="31">(J29*0.5)+(L29*0.5)</f>
        <v>0.19</v>
      </c>
      <c r="N29" s="15"/>
    </row>
    <row r="30" spans="1:14" ht="15.6" x14ac:dyDescent="0.3">
      <c r="A30" s="13"/>
      <c r="B30" s="13"/>
      <c r="C30" s="8" t="s">
        <v>2</v>
      </c>
      <c r="D30" s="8" t="s">
        <v>3</v>
      </c>
      <c r="E30" s="11" t="s">
        <v>2</v>
      </c>
      <c r="F30" s="11" t="s">
        <v>3</v>
      </c>
      <c r="G30" s="9" t="s">
        <v>5</v>
      </c>
      <c r="H30" s="13"/>
      <c r="I30" s="13"/>
      <c r="J30" s="15"/>
      <c r="K30" s="16"/>
      <c r="L30" s="15"/>
      <c r="M30" s="15"/>
      <c r="N30" s="15"/>
    </row>
    <row r="31" spans="1:14" ht="15.6" x14ac:dyDescent="0.3">
      <c r="A31" s="13"/>
      <c r="B31" s="13"/>
      <c r="C31" s="8">
        <v>4.5</v>
      </c>
      <c r="D31" s="8">
        <v>3.5</v>
      </c>
      <c r="E31" s="8"/>
      <c r="F31" s="8"/>
      <c r="G31" s="10">
        <f>(((C31*0.3)+(D31*0.7))+((E31*0.3)+(F31*0.7)))</f>
        <v>3.8</v>
      </c>
      <c r="H31" s="13"/>
      <c r="I31" s="13"/>
      <c r="J31" s="15"/>
      <c r="K31" s="16"/>
      <c r="L31" s="15"/>
      <c r="M31" s="15"/>
      <c r="N31" s="15"/>
    </row>
    <row r="32" spans="1:14" ht="15.6" x14ac:dyDescent="0.3">
      <c r="A32" s="12" t="s">
        <v>33</v>
      </c>
      <c r="B32" s="12" t="s">
        <v>34</v>
      </c>
      <c r="C32" s="12" t="s">
        <v>35</v>
      </c>
      <c r="D32" s="12"/>
      <c r="E32" s="12" t="s">
        <v>57</v>
      </c>
      <c r="F32" s="12"/>
      <c r="G32" s="6"/>
      <c r="H32" s="12" t="s">
        <v>33</v>
      </c>
      <c r="I32" s="12" t="s">
        <v>34</v>
      </c>
      <c r="J32" s="15">
        <f t="shared" ref="J32" si="32">G34/10</f>
        <v>1</v>
      </c>
      <c r="K32" s="16"/>
      <c r="L32" s="15">
        <f t="shared" ref="L32" si="33">K32/10</f>
        <v>0</v>
      </c>
      <c r="M32" s="15">
        <f t="shared" ref="M32" si="34">(J32*0.5)+(L32*0.5)</f>
        <v>0.5</v>
      </c>
      <c r="N32" s="15"/>
    </row>
    <row r="33" spans="1:14" ht="15.6" x14ac:dyDescent="0.3">
      <c r="A33" s="12"/>
      <c r="B33" s="12"/>
      <c r="C33" s="8" t="s">
        <v>2</v>
      </c>
      <c r="D33" s="8" t="s">
        <v>3</v>
      </c>
      <c r="E33" s="8" t="s">
        <v>2</v>
      </c>
      <c r="F33" s="8" t="s">
        <v>3</v>
      </c>
      <c r="G33" s="9" t="s">
        <v>5</v>
      </c>
      <c r="H33" s="12"/>
      <c r="I33" s="12"/>
      <c r="J33" s="15"/>
      <c r="K33" s="16"/>
      <c r="L33" s="15"/>
      <c r="M33" s="15"/>
      <c r="N33" s="15"/>
    </row>
    <row r="34" spans="1:14" ht="15.6" x14ac:dyDescent="0.3">
      <c r="A34" s="12"/>
      <c r="B34" s="12"/>
      <c r="C34" s="8">
        <v>5</v>
      </c>
      <c r="D34" s="8">
        <v>5</v>
      </c>
      <c r="E34" s="8">
        <v>5</v>
      </c>
      <c r="F34" s="8">
        <v>5</v>
      </c>
      <c r="G34" s="10">
        <f>(((C34*0.3)+(D34*0.7))+((E34*0.3)+(F34*0.7)))</f>
        <v>10</v>
      </c>
      <c r="H34" s="12"/>
      <c r="I34" s="12"/>
      <c r="J34" s="15"/>
      <c r="K34" s="16"/>
      <c r="L34" s="15"/>
      <c r="M34" s="15"/>
      <c r="N34" s="15"/>
    </row>
    <row r="35" spans="1:14" ht="15.6" x14ac:dyDescent="0.3">
      <c r="A35" s="12" t="s">
        <v>29</v>
      </c>
      <c r="B35" s="12" t="s">
        <v>38</v>
      </c>
      <c r="C35" s="12" t="s">
        <v>39</v>
      </c>
      <c r="D35" s="12"/>
      <c r="E35" s="12" t="s">
        <v>61</v>
      </c>
      <c r="F35" s="12"/>
      <c r="G35" s="6"/>
      <c r="H35" s="12" t="s">
        <v>29</v>
      </c>
      <c r="I35" s="12" t="s">
        <v>38</v>
      </c>
      <c r="J35" s="15">
        <f t="shared" ref="J35" si="35">G37/10</f>
        <v>0.86499999999999988</v>
      </c>
      <c r="K35" s="16">
        <v>7.5</v>
      </c>
      <c r="L35" s="15">
        <f t="shared" ref="L35" si="36">K35/10</f>
        <v>0.75</v>
      </c>
      <c r="M35" s="15">
        <f t="shared" ref="M35" si="37">(J35*0.5)+(L35*0.5)</f>
        <v>0.80749999999999988</v>
      </c>
      <c r="N35" s="15" t="str">
        <f t="shared" ref="N35" si="38">VLOOKUP(M35,$Q$6:$S$10,3,TRUE)</f>
        <v>vrlo dobar (4)</v>
      </c>
    </row>
    <row r="36" spans="1:14" ht="15.6" x14ac:dyDescent="0.3">
      <c r="A36" s="12"/>
      <c r="B36" s="12"/>
      <c r="C36" s="8" t="s">
        <v>2</v>
      </c>
      <c r="D36" s="8" t="s">
        <v>3</v>
      </c>
      <c r="E36" s="8" t="s">
        <v>2</v>
      </c>
      <c r="F36" s="8" t="s">
        <v>3</v>
      </c>
      <c r="G36" s="9" t="s">
        <v>5</v>
      </c>
      <c r="H36" s="12"/>
      <c r="I36" s="12"/>
      <c r="J36" s="15"/>
      <c r="K36" s="16"/>
      <c r="L36" s="15"/>
      <c r="M36" s="15"/>
      <c r="N36" s="15"/>
    </row>
    <row r="37" spans="1:14" ht="15.6" x14ac:dyDescent="0.3">
      <c r="A37" s="12"/>
      <c r="B37" s="12"/>
      <c r="C37" s="8">
        <v>4.5</v>
      </c>
      <c r="D37" s="8">
        <v>5</v>
      </c>
      <c r="E37" s="8">
        <v>4.5</v>
      </c>
      <c r="F37" s="8">
        <v>3.5</v>
      </c>
      <c r="G37" s="10">
        <f>(((C37*0.3)+(D37*0.7))+((E37*0.3)+(F37*0.7)))</f>
        <v>8.6499999999999986</v>
      </c>
      <c r="H37" s="12"/>
      <c r="I37" s="12"/>
      <c r="J37" s="15"/>
      <c r="K37" s="16"/>
      <c r="L37" s="15"/>
      <c r="M37" s="15"/>
      <c r="N37" s="15"/>
    </row>
    <row r="38" spans="1:14" ht="15.6" x14ac:dyDescent="0.3">
      <c r="A38" s="12" t="s">
        <v>36</v>
      </c>
      <c r="B38" s="12" t="s">
        <v>37</v>
      </c>
      <c r="C38" s="12" t="s">
        <v>42</v>
      </c>
      <c r="D38" s="12"/>
      <c r="E38" s="12" t="s">
        <v>59</v>
      </c>
      <c r="F38" s="12"/>
      <c r="G38" s="6"/>
      <c r="H38" s="12" t="s">
        <v>36</v>
      </c>
      <c r="I38" s="12" t="s">
        <v>37</v>
      </c>
      <c r="J38" s="15">
        <f t="shared" ref="J38" si="39">G40/10</f>
        <v>0.97</v>
      </c>
      <c r="K38" s="16">
        <v>6.75</v>
      </c>
      <c r="L38" s="15">
        <f t="shared" ref="L38" si="40">K38/10</f>
        <v>0.67500000000000004</v>
      </c>
      <c r="M38" s="15">
        <f t="shared" ref="M38" si="41">(J38*0.5)+(L38*0.5)</f>
        <v>0.82250000000000001</v>
      </c>
      <c r="N38" s="15" t="str">
        <f t="shared" ref="N38" si="42">VLOOKUP(M38,$Q$6:$S$10,3,TRUE)</f>
        <v>vrlo dobar (4)</v>
      </c>
    </row>
    <row r="39" spans="1:14" ht="15.6" x14ac:dyDescent="0.3">
      <c r="A39" s="12"/>
      <c r="B39" s="12"/>
      <c r="C39" s="8" t="s">
        <v>2</v>
      </c>
      <c r="D39" s="8" t="s">
        <v>3</v>
      </c>
      <c r="E39" s="8" t="s">
        <v>2</v>
      </c>
      <c r="F39" s="8" t="s">
        <v>3</v>
      </c>
      <c r="G39" s="9" t="s">
        <v>5</v>
      </c>
      <c r="H39" s="12"/>
      <c r="I39" s="12"/>
      <c r="J39" s="15"/>
      <c r="K39" s="16"/>
      <c r="L39" s="15"/>
      <c r="M39" s="15"/>
      <c r="N39" s="15"/>
    </row>
    <row r="40" spans="1:14" ht="15.6" x14ac:dyDescent="0.3">
      <c r="A40" s="12"/>
      <c r="B40" s="12"/>
      <c r="C40" s="8">
        <v>5</v>
      </c>
      <c r="D40" s="8">
        <v>5</v>
      </c>
      <c r="E40" s="8">
        <v>4</v>
      </c>
      <c r="F40" s="8">
        <v>5</v>
      </c>
      <c r="G40" s="10">
        <f>(((C40*0.3)+(D40*0.7))+((E40*0.3)+(F40*0.7)))</f>
        <v>9.6999999999999993</v>
      </c>
      <c r="H40" s="12"/>
      <c r="I40" s="12"/>
      <c r="J40" s="15"/>
      <c r="K40" s="16"/>
      <c r="L40" s="15"/>
      <c r="M40" s="15"/>
      <c r="N40" s="15"/>
    </row>
    <row r="41" spans="1:14" ht="15.6" x14ac:dyDescent="0.3">
      <c r="A41" s="12" t="s">
        <v>44</v>
      </c>
      <c r="B41" s="12" t="s">
        <v>45</v>
      </c>
      <c r="C41" s="12" t="s">
        <v>43</v>
      </c>
      <c r="D41" s="12"/>
      <c r="E41" s="12" t="s">
        <v>55</v>
      </c>
      <c r="F41" s="12"/>
      <c r="G41" s="6"/>
      <c r="H41" s="12" t="s">
        <v>44</v>
      </c>
      <c r="I41" s="12" t="s">
        <v>45</v>
      </c>
      <c r="J41" s="15">
        <f t="shared" ref="J41" si="43">G43/10</f>
        <v>0.91500000000000004</v>
      </c>
      <c r="K41" s="16">
        <v>8.25</v>
      </c>
      <c r="L41" s="15">
        <f t="shared" ref="L41" si="44">K41/10</f>
        <v>0.82499999999999996</v>
      </c>
      <c r="M41" s="15">
        <f t="shared" ref="M41" si="45">(J41*0.5)+(L41*0.5)</f>
        <v>0.87</v>
      </c>
      <c r="N41" s="15" t="str">
        <f t="shared" ref="N41" si="46">VLOOKUP(M41,$Q$6:$S$10,3,TRUE)</f>
        <v>vrlo dobar (4)</v>
      </c>
    </row>
    <row r="42" spans="1:14" ht="15.6" x14ac:dyDescent="0.3">
      <c r="A42" s="12"/>
      <c r="B42" s="12"/>
      <c r="C42" s="8" t="s">
        <v>2</v>
      </c>
      <c r="D42" s="8" t="s">
        <v>3</v>
      </c>
      <c r="E42" s="8" t="s">
        <v>2</v>
      </c>
      <c r="F42" s="8" t="s">
        <v>3</v>
      </c>
      <c r="G42" s="9" t="s">
        <v>5</v>
      </c>
      <c r="H42" s="12"/>
      <c r="I42" s="12"/>
      <c r="J42" s="15"/>
      <c r="K42" s="16"/>
      <c r="L42" s="15"/>
      <c r="M42" s="15"/>
      <c r="N42" s="15"/>
    </row>
    <row r="43" spans="1:14" ht="15.6" x14ac:dyDescent="0.3">
      <c r="A43" s="12"/>
      <c r="B43" s="12"/>
      <c r="C43" s="8">
        <v>5</v>
      </c>
      <c r="D43" s="8">
        <v>4.5</v>
      </c>
      <c r="E43" s="8">
        <v>4.5</v>
      </c>
      <c r="F43" s="8">
        <v>4.5</v>
      </c>
      <c r="G43" s="10">
        <f>(((C43*0.3)+(D43*0.7))+((E43*0.3)+(F43*0.7)))</f>
        <v>9.15</v>
      </c>
      <c r="H43" s="12"/>
      <c r="I43" s="12"/>
      <c r="J43" s="15"/>
      <c r="K43" s="16"/>
      <c r="L43" s="15"/>
      <c r="M43" s="15"/>
      <c r="N43" s="15"/>
    </row>
    <row r="44" spans="1:14" ht="15.6" x14ac:dyDescent="0.3">
      <c r="A44" s="12" t="s">
        <v>47</v>
      </c>
      <c r="B44" s="12" t="s">
        <v>60</v>
      </c>
      <c r="C44" s="12" t="s">
        <v>46</v>
      </c>
      <c r="D44" s="12"/>
      <c r="E44" s="12" t="s">
        <v>58</v>
      </c>
      <c r="F44" s="12"/>
      <c r="G44" s="6"/>
      <c r="H44" s="12" t="s">
        <v>47</v>
      </c>
      <c r="I44" s="12" t="s">
        <v>60</v>
      </c>
      <c r="J44" s="15">
        <f t="shared" ref="J44" si="47">G46/10</f>
        <v>0.78</v>
      </c>
      <c r="K44" s="16">
        <v>7.25</v>
      </c>
      <c r="L44" s="15">
        <f t="shared" ref="L44" si="48">K44/10</f>
        <v>0.72499999999999998</v>
      </c>
      <c r="M44" s="15">
        <f t="shared" ref="M44" si="49">(J44*0.5)+(L44*0.5)</f>
        <v>0.75249999999999995</v>
      </c>
      <c r="N44" s="15" t="str">
        <f t="shared" ref="N44" si="50">VLOOKUP(M44,$Q$6:$S$10,3,TRUE)</f>
        <v>vrlo dobar (4)</v>
      </c>
    </row>
    <row r="45" spans="1:14" ht="15.6" x14ac:dyDescent="0.3">
      <c r="A45" s="12"/>
      <c r="B45" s="12"/>
      <c r="C45" s="8" t="s">
        <v>2</v>
      </c>
      <c r="D45" s="8" t="s">
        <v>3</v>
      </c>
      <c r="E45" s="8" t="s">
        <v>2</v>
      </c>
      <c r="F45" s="8" t="s">
        <v>3</v>
      </c>
      <c r="G45" s="9" t="s">
        <v>5</v>
      </c>
      <c r="H45" s="12"/>
      <c r="I45" s="12"/>
      <c r="J45" s="15"/>
      <c r="K45" s="16"/>
      <c r="L45" s="15"/>
      <c r="M45" s="15"/>
      <c r="N45" s="15"/>
    </row>
    <row r="46" spans="1:14" ht="15.6" x14ac:dyDescent="0.3">
      <c r="A46" s="12"/>
      <c r="B46" s="12"/>
      <c r="C46" s="8">
        <v>4.5</v>
      </c>
      <c r="D46" s="8">
        <v>3.5</v>
      </c>
      <c r="E46" s="8">
        <v>4</v>
      </c>
      <c r="F46" s="8">
        <v>4</v>
      </c>
      <c r="G46" s="10">
        <f>(((C46*0.3)+(D46*0.7))+((E46*0.3)+(F46*0.7)))</f>
        <v>7.8</v>
      </c>
      <c r="H46" s="12"/>
      <c r="I46" s="12"/>
      <c r="J46" s="15"/>
      <c r="K46" s="16"/>
      <c r="L46" s="15"/>
      <c r="M46" s="15"/>
      <c r="N46" s="15"/>
    </row>
  </sheetData>
  <mergeCells count="167">
    <mergeCell ref="Q4:S4"/>
    <mergeCell ref="M44:M46"/>
    <mergeCell ref="N2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L41:L43"/>
    <mergeCell ref="L44:L46"/>
    <mergeCell ref="M2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L2:L4"/>
    <mergeCell ref="L5:L7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J44:J46"/>
    <mergeCell ref="K2:K4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J2:J4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A29:A31"/>
    <mergeCell ref="B29:B31"/>
    <mergeCell ref="C29:D29"/>
    <mergeCell ref="C17:D17"/>
    <mergeCell ref="E29:F29"/>
    <mergeCell ref="A14:A16"/>
    <mergeCell ref="B14:B16"/>
    <mergeCell ref="C14:D14"/>
    <mergeCell ref="E14:F14"/>
    <mergeCell ref="A26:A28"/>
    <mergeCell ref="B26:B28"/>
    <mergeCell ref="C26:D26"/>
    <mergeCell ref="E26:F26"/>
    <mergeCell ref="A35:A37"/>
    <mergeCell ref="B35:B37"/>
    <mergeCell ref="C35:D35"/>
    <mergeCell ref="E35:F35"/>
    <mergeCell ref="A23:A25"/>
    <mergeCell ref="B23:B25"/>
    <mergeCell ref="C23:D23"/>
    <mergeCell ref="E23:F23"/>
    <mergeCell ref="E17:F17"/>
    <mergeCell ref="A11:A13"/>
    <mergeCell ref="C1:F1"/>
    <mergeCell ref="A8:A10"/>
    <mergeCell ref="B8:B10"/>
    <mergeCell ref="C8:D8"/>
    <mergeCell ref="E8:F8"/>
    <mergeCell ref="C2:D2"/>
    <mergeCell ref="E2:F2"/>
    <mergeCell ref="B2:B4"/>
    <mergeCell ref="A2:A4"/>
    <mergeCell ref="A5:A7"/>
    <mergeCell ref="B5:B7"/>
    <mergeCell ref="C5:D5"/>
    <mergeCell ref="E5:F5"/>
    <mergeCell ref="C11:D11"/>
    <mergeCell ref="E11:F11"/>
    <mergeCell ref="B11:B13"/>
    <mergeCell ref="A20:A22"/>
    <mergeCell ref="B20:B22"/>
    <mergeCell ref="C20:D20"/>
    <mergeCell ref="E20:F20"/>
    <mergeCell ref="A17:A19"/>
    <mergeCell ref="B17:B19"/>
    <mergeCell ref="C32:D32"/>
    <mergeCell ref="A44:A46"/>
    <mergeCell ref="B44:B46"/>
    <mergeCell ref="C44:D44"/>
    <mergeCell ref="E44:F44"/>
    <mergeCell ref="A38:A40"/>
    <mergeCell ref="B38:B40"/>
    <mergeCell ref="C38:D38"/>
    <mergeCell ref="E38:F38"/>
    <mergeCell ref="A41:A43"/>
    <mergeCell ref="B41:B43"/>
    <mergeCell ref="C41:D41"/>
    <mergeCell ref="E41:F41"/>
    <mergeCell ref="E32:F32"/>
    <mergeCell ref="A32:A34"/>
    <mergeCell ref="B32:B34"/>
    <mergeCell ref="H2:H4"/>
    <mergeCell ref="I2:I4"/>
    <mergeCell ref="H5:H7"/>
    <mergeCell ref="I5:I7"/>
    <mergeCell ref="H8:H10"/>
    <mergeCell ref="I8:I10"/>
    <mergeCell ref="H11:H13"/>
    <mergeCell ref="I11:I13"/>
    <mergeCell ref="H14:H16"/>
    <mergeCell ref="I14:I16"/>
    <mergeCell ref="H17:H19"/>
    <mergeCell ref="I17:I19"/>
    <mergeCell ref="H20:H22"/>
    <mergeCell ref="I20:I22"/>
    <mergeCell ref="H23:H25"/>
    <mergeCell ref="I23:I25"/>
    <mergeCell ref="H26:H28"/>
    <mergeCell ref="I26:I28"/>
    <mergeCell ref="H29:H31"/>
    <mergeCell ref="I29:I31"/>
    <mergeCell ref="H32:H34"/>
    <mergeCell ref="I32:I34"/>
    <mergeCell ref="H35:H37"/>
    <mergeCell ref="I35:I37"/>
    <mergeCell ref="H38:H40"/>
    <mergeCell ref="I38:I40"/>
    <mergeCell ref="H41:H43"/>
    <mergeCell ref="I41:I43"/>
    <mergeCell ref="H44:H46"/>
    <mergeCell ref="I44:I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LM-ocjene seminar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topetuk</dc:creator>
  <cp:lastModifiedBy>gdukic</cp:lastModifiedBy>
  <cp:lastPrinted>2018-01-10T07:58:00Z</cp:lastPrinted>
  <dcterms:created xsi:type="dcterms:W3CDTF">2017-12-18T08:57:34Z</dcterms:created>
  <dcterms:modified xsi:type="dcterms:W3CDTF">2020-01-24T11:29:43Z</dcterms:modified>
</cp:coreProperties>
</file>